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Jean Luc\Desktop\annonay 2023\Voyages\"/>
    </mc:Choice>
  </mc:AlternateContent>
  <xr:revisionPtr revIDLastSave="0" documentId="8_{5FEAD254-6771-4DF5-AAA1-D02CB7AF1910}" xr6:coauthVersionLast="47" xr6:coauthVersionMax="47" xr10:uidLastSave="{00000000-0000-0000-0000-000000000000}"/>
  <bookViews>
    <workbookView xWindow="-108" yWindow="612" windowWidth="23256" windowHeight="12000" activeTab="2" xr2:uid="{EDF37ECB-BACA-49B5-A1EC-9B8E13C2FD55}"/>
  </bookViews>
  <sheets>
    <sheet name="PLAN TRANSPORTS RETOURS 0308" sheetId="1" r:id="rId1"/>
    <sheet name="RETOURS 0308" sheetId="2" r:id="rId2"/>
    <sheet name="PLAN TRANSPORTS DEPARTS  0308" sheetId="7" r:id="rId3"/>
    <sheet name="DEPARTS 0308" sheetId="6" r:id="rId4"/>
    <sheet name="ex-DEPARTS 0308" sheetId="3" state="hidden" r:id="rId5"/>
  </sheets>
  <definedNames>
    <definedName name="_xlnm._FilterDatabase" localSheetId="3" hidden="1">'DEPARTS 0308'!$A$1:$W$113</definedName>
    <definedName name="_xlnm._FilterDatabase" localSheetId="4" hidden="1">'ex-DEPARTS 0308'!$A$1:$Z$80</definedName>
    <definedName name="_xlnm._FilterDatabase" localSheetId="1" hidden="1">'RETOURS 0308'!$A$1:$Z$81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B1" i="6"/>
  <c r="C1" i="6"/>
  <c r="D1" i="6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A1" i="3" l="1"/>
  <c r="B1" i="3"/>
  <c r="C1" i="3"/>
  <c r="D1" i="3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1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</calcChain>
</file>

<file path=xl/sharedStrings.xml><?xml version="1.0" encoding="utf-8"?>
<sst xmlns="http://schemas.openxmlformats.org/spreadsheetml/2006/main" count="4249" uniqueCount="1393">
  <si>
    <t>TRAIN</t>
  </si>
  <si>
    <t>CAR</t>
  </si>
  <si>
    <t>Numéro urgence</t>
  </si>
  <si>
    <t>06 30 94 96 15</t>
  </si>
  <si>
    <t>RER A</t>
  </si>
  <si>
    <t>Gare</t>
  </si>
  <si>
    <t>Heure de RDV famille</t>
  </si>
  <si>
    <t>Lieu Rdv famille</t>
  </si>
  <si>
    <t>Anim</t>
  </si>
  <si>
    <t>Nom anim</t>
  </si>
  <si>
    <t>N° tel anim</t>
  </si>
  <si>
    <t>BESANCON Viotte</t>
  </si>
  <si>
    <t>08h00</t>
  </si>
  <si>
    <t>Hall de la gare</t>
  </si>
  <si>
    <t>LYON vers ARDECHE</t>
  </si>
  <si>
    <r>
      <rPr>
        <sz val="22"/>
        <color rgb="FF0070C0"/>
        <rFont val="Aptos Narrow"/>
        <family val="2"/>
      </rPr>
      <t>*</t>
    </r>
    <r>
      <rPr>
        <sz val="11"/>
        <rFont val="Aptos Narrow"/>
        <family val="2"/>
      </rPr>
      <t xml:space="preserve">"Entre le magasin ""Paul"" et la ""FNAC"" 
</t>
    </r>
  </si>
  <si>
    <t>NEVERS</t>
  </si>
  <si>
    <t>GRENOBLE</t>
  </si>
  <si>
    <t>11h45</t>
  </si>
  <si>
    <t xml:space="preserve">VALENCE Ville </t>
  </si>
  <si>
    <t>14h15</t>
  </si>
  <si>
    <t>MARSEILLE vers ARDECHE</t>
  </si>
  <si>
    <t>07h45</t>
  </si>
  <si>
    <t>Hall gare - Face à la voie A</t>
  </si>
  <si>
    <t>PRIVAS</t>
  </si>
  <si>
    <t>devant CMS Lancelot</t>
  </si>
  <si>
    <t>BESANCON</t>
  </si>
  <si>
    <t>AUBENAS</t>
  </si>
  <si>
    <t>09h00</t>
  </si>
  <si>
    <t>devant restaurant Panda Royal</t>
  </si>
  <si>
    <t>MARTIGUES</t>
  </si>
  <si>
    <t>Parking mairie</t>
  </si>
  <si>
    <r>
      <rPr>
        <b/>
        <sz val="18"/>
        <color rgb="FFFF0000"/>
        <rFont val="Aptos Narrow"/>
        <family val="2"/>
      </rPr>
      <t>*</t>
    </r>
    <r>
      <rPr>
        <b/>
        <sz val="14"/>
        <color rgb="FFFF0000"/>
        <rFont val="Aptos Narrow"/>
        <family val="2"/>
      </rPr>
      <t xml:space="preserve"> </t>
    </r>
    <r>
      <rPr>
        <sz val="11"/>
        <color theme="1"/>
        <rFont val="Aptos Narrow"/>
        <family val="2"/>
      </rPr>
      <t>Hall 3 Niveau -1</t>
    </r>
  </si>
  <si>
    <r>
      <rPr>
        <b/>
        <sz val="28"/>
        <color rgb="FF0070C0"/>
        <rFont val="Aptos Narrow"/>
        <family val="2"/>
      </rPr>
      <t>*</t>
    </r>
    <r>
      <rPr>
        <b/>
        <sz val="11"/>
        <color theme="1"/>
        <rFont val="Aptos Narrow"/>
        <family val="2"/>
      </rPr>
      <t xml:space="preserve"> </t>
    </r>
    <r>
      <rPr>
        <sz val="11"/>
        <color theme="1"/>
        <rFont val="Aptos Narrow"/>
        <family val="2"/>
      </rPr>
      <t>à proximité de la voie K</t>
    </r>
    <r>
      <rPr>
        <b/>
        <sz val="11"/>
        <color theme="1"/>
        <rFont val="Aptos Narrow"/>
        <family val="2"/>
      </rPr>
      <t xml:space="preserve">, </t>
    </r>
    <r>
      <rPr>
        <sz val="11"/>
        <color theme="1"/>
        <rFont val="Aptos Narrow"/>
        <family val="2"/>
      </rPr>
      <t>situés près de la sortie "Villette" (côté Gare Routière / Villeurbanne)</t>
    </r>
  </si>
  <si>
    <t>LYON PART-DIEU</t>
  </si>
  <si>
    <t>SOUBEYRAN</t>
  </si>
  <si>
    <t>VALENCE  VILLE</t>
  </si>
  <si>
    <t>MEYRAS</t>
  </si>
  <si>
    <t>8 enfants</t>
  </si>
  <si>
    <t>MARSEILLE ST CHARLES</t>
  </si>
  <si>
    <t>6 enfants</t>
  </si>
  <si>
    <t>Départ 15h04</t>
  </si>
  <si>
    <t>Intercités 4506</t>
  </si>
  <si>
    <t>TER 895810</t>
  </si>
  <si>
    <t>Départ 16h30</t>
  </si>
  <si>
    <t>Arrivée 19h09</t>
  </si>
  <si>
    <t>Arrivée 17h44</t>
  </si>
  <si>
    <t>Départ 12h28</t>
  </si>
  <si>
    <t>Arrivée Valence à 13h40</t>
  </si>
  <si>
    <t>TER 886120</t>
  </si>
  <si>
    <t>Départ  car  10h15</t>
  </si>
  <si>
    <t>ZOU ! 886569</t>
  </si>
  <si>
    <t>Départ 12h22</t>
  </si>
  <si>
    <t>Arrivée 15h29</t>
  </si>
  <si>
    <t xml:space="preserve">Car ARASAC </t>
  </si>
  <si>
    <t>Départ 13h30</t>
  </si>
  <si>
    <t>Départ car ARSAC 8h45</t>
  </si>
  <si>
    <t xml:space="preserve">Car ARSAC 15h00 </t>
  </si>
  <si>
    <t>5 retours</t>
  </si>
  <si>
    <t xml:space="preserve">vers Privas/Aubenas / Meyras </t>
  </si>
  <si>
    <t>09h45</t>
  </si>
  <si>
    <t>10 enfants</t>
  </si>
  <si>
    <t>Arrivée 17h00</t>
  </si>
  <si>
    <t>PARIS</t>
  </si>
  <si>
    <t>F</t>
  </si>
  <si>
    <t>Voyages avec Jules Verne 6/11 Ans 8 jours</t>
  </si>
  <si>
    <t>06 46 40 63 05</t>
  </si>
  <si>
    <t>siliveri.halima@gmail.com</t>
  </si>
  <si>
    <t>12 rue des Mésanges 07100 Annonay</t>
  </si>
  <si>
    <t>SILIVERI HALIMA</t>
  </si>
  <si>
    <t>M</t>
  </si>
  <si>
    <t>ZOKARYA</t>
  </si>
  <si>
    <t>SILIVERI</t>
  </si>
  <si>
    <t>SAINT BARTHELEMY GROZON</t>
  </si>
  <si>
    <t>VALENCE</t>
  </si>
  <si>
    <t>Vac-App  Les Chevaliers 1</t>
  </si>
  <si>
    <t>ST-BARTHELEMY GROZON</t>
  </si>
  <si>
    <t>ASSIYA</t>
  </si>
  <si>
    <t>ILYESS</t>
  </si>
  <si>
    <t>06 51 31 92 29</t>
  </si>
  <si>
    <t>julielayana@gmail.com</t>
  </si>
  <si>
    <t>16 CH MOGNOT RES Fort Chevalier bat B 07100 Annonay</t>
  </si>
  <si>
    <t>FILIPPELLI JULIE</t>
  </si>
  <si>
    <t>IDRISS</t>
  </si>
  <si>
    <t>GOURARI</t>
  </si>
  <si>
    <t>06 21 47 70 10</t>
  </si>
  <si>
    <t>outiati.haidar@outlook.fr</t>
  </si>
  <si>
    <t>CITE DE PARAS BAT 14 07100 ANNONAY</t>
  </si>
  <si>
    <t>HAIDAR OUTIATI</t>
  </si>
  <si>
    <t>YMRAM</t>
  </si>
  <si>
    <t>OUMA</t>
  </si>
  <si>
    <t>YURAM</t>
  </si>
  <si>
    <t>marionciron@mailo.com</t>
  </si>
  <si>
    <t>MARTHOD</t>
  </si>
  <si>
    <t>ROUTE</t>
  </si>
  <si>
    <t>DES HAMEAUX</t>
  </si>
  <si>
    <t>MARION</t>
  </si>
  <si>
    <t>CIRON</t>
  </si>
  <si>
    <t>LOU</t>
  </si>
  <si>
    <t>Le Château des mystères 9/12 ans 8 jours</t>
  </si>
  <si>
    <t>cmarcel@ardeche.fr</t>
  </si>
  <si>
    <t>06 08 08 33 01</t>
  </si>
  <si>
    <t>MARCEL CARINE</t>
  </si>
  <si>
    <t>06 29 03 06 73</t>
  </si>
  <si>
    <t>ahadjaz@ardeche.fr</t>
  </si>
  <si>
    <t>11 RUE MARCEL CACHIN 26800 PORTES LES VALENCE</t>
  </si>
  <si>
    <t>HADJAZ RIDOT AURORE</t>
  </si>
  <si>
    <t>ENZO</t>
  </si>
  <si>
    <t>CARNIER</t>
  </si>
  <si>
    <t>Ardèche aventures 12/17 Ans 8 jours</t>
  </si>
  <si>
    <t>mdv@advsea84.asso.fr</t>
  </si>
  <si>
    <t>MAZAN</t>
  </si>
  <si>
    <t>LA VENUE DE MORMOIRON</t>
  </si>
  <si>
    <t>ADVSEA 84</t>
  </si>
  <si>
    <t>LE MOULIN DU VAISSEAU</t>
  </si>
  <si>
    <t>LOUNA</t>
  </si>
  <si>
    <t>AUDIN</t>
  </si>
  <si>
    <t>juniors.mpv@gmail.com</t>
  </si>
  <si>
    <t>sejourseducatifs@folardeche.fr</t>
  </si>
  <si>
    <t>04-75-07-70-70</t>
  </si>
  <si>
    <t>TOURNON</t>
  </si>
  <si>
    <t>ALLEE PIERRE DE COUBERTIN</t>
  </si>
  <si>
    <t>BP 73</t>
  </si>
  <si>
    <t>MAISON POUR VIVRE</t>
  </si>
  <si>
    <t>06-00-00-00-00</t>
  </si>
  <si>
    <t>KATHERINA</t>
  </si>
  <si>
    <t>LITVAN GAILLARD</t>
  </si>
  <si>
    <t>Mon amie la planète  6/11 Ans 8 jours</t>
  </si>
  <si>
    <t>06-03-48-82-13</t>
  </si>
  <si>
    <t>H</t>
  </si>
  <si>
    <t>PLAMEN</t>
  </si>
  <si>
    <t>SHULEVA</t>
  </si>
  <si>
    <t>06 79 76 87 15 
06 77 91 36 60</t>
  </si>
  <si>
    <t>flojarl@gmail.com</t>
  </si>
  <si>
    <t>14 PLACE DU BREUIL 07510 ST CIRGUES EN MONTAGNE</t>
  </si>
  <si>
    <t>ABEILON CHARLENE ET JARLUT FLORIAN</t>
  </si>
  <si>
    <t>MARCUS</t>
  </si>
  <si>
    <t>JARLUT</t>
  </si>
  <si>
    <t>RDV S-PL</t>
  </si>
  <si>
    <t>06 07 87 34 11</t>
  </si>
  <si>
    <t>audrey.arnou@hotmail.fr</t>
  </si>
  <si>
    <t>4495 ROUTE DE PRESLES 07570 DESAIGNES</t>
  </si>
  <si>
    <t>REBOULLET NATHANAEL</t>
  </si>
  <si>
    <t>26/092014</t>
  </si>
  <si>
    <t>HANNA</t>
  </si>
  <si>
    <t xml:space="preserve">REBOULLET </t>
  </si>
  <si>
    <t>jtouzo@ardeche.fr</t>
  </si>
  <si>
    <t>04 75 66 74 10</t>
  </si>
  <si>
    <t>TOUZO JEAN</t>
  </si>
  <si>
    <t>06 50 43 07 68</t>
  </si>
  <si>
    <t>vanessa.audrey1384@gmail.com</t>
  </si>
  <si>
    <t>114 ROUTE DE LA CHAUMETTE 07210 ALISSAS</t>
  </si>
  <si>
    <t>LAPIERRE VANESSA</t>
  </si>
  <si>
    <t>KENZO</t>
  </si>
  <si>
    <t>LAHCENE</t>
  </si>
  <si>
    <t>Les chevaliers de la table ronde 7/11 Ans 8 jours</t>
  </si>
  <si>
    <t>elisevederine@yahoo.fr</t>
  </si>
  <si>
    <t>BREAU-MARS</t>
  </si>
  <si>
    <t>CHEMIN DE LA MAISON NEUVE</t>
  </si>
  <si>
    <t>ELISE</t>
  </si>
  <si>
    <t>VEDERINE</t>
  </si>
  <si>
    <t>ABEL</t>
  </si>
  <si>
    <t>PRADEL</t>
  </si>
  <si>
    <t>celine.gibassier@netcourrier.com</t>
  </si>
  <si>
    <t>SAINT SAUVEUR DE MONTAGUT</t>
  </si>
  <si>
    <t>ROUTE DE JARIES</t>
  </si>
  <si>
    <t>CELINE</t>
  </si>
  <si>
    <t>GIBASSIER</t>
  </si>
  <si>
    <t>CLEMENTINE</t>
  </si>
  <si>
    <t>DANET</t>
  </si>
  <si>
    <t>delouvrierchloe@gmail.com</t>
  </si>
  <si>
    <t>06-62-24-87-29</t>
  </si>
  <si>
    <t>PONT EVEQUE</t>
  </si>
  <si>
    <t>CHEMIN DE LA CARRA</t>
  </si>
  <si>
    <t>CHLOE</t>
  </si>
  <si>
    <t>DELOUVRIER</t>
  </si>
  <si>
    <t>VIRGILE</t>
  </si>
  <si>
    <t>BONNET</t>
  </si>
  <si>
    <t>a.cogrel@gmail.com</t>
  </si>
  <si>
    <t>CHARTRES DE BRETAGNE</t>
  </si>
  <si>
    <t>RUE DU LYONNAIS</t>
  </si>
  <si>
    <t>ALBAN</t>
  </si>
  <si>
    <t>COGREL</t>
  </si>
  <si>
    <t>AVENE</t>
  </si>
  <si>
    <t>tracy07@hotmail.fr</t>
  </si>
  <si>
    <t>07-60-96-22-84</t>
  </si>
  <si>
    <t>ARRAS SUR RHONE</t>
  </si>
  <si>
    <t>IMPASSE DES SARMENTS</t>
  </si>
  <si>
    <t>TRACY</t>
  </si>
  <si>
    <t>LHOUSSINE</t>
  </si>
  <si>
    <t>THIMEO</t>
  </si>
  <si>
    <t>GONGORA</t>
  </si>
  <si>
    <t>lavinia.vitale@gmail.com</t>
  </si>
  <si>
    <t>groupé avec JOANA ANDRE</t>
  </si>
  <si>
    <t>06-29-89-16-40</t>
  </si>
  <si>
    <t>LYON</t>
  </si>
  <si>
    <t>RUE JABOULAY</t>
  </si>
  <si>
    <t>LAVINIA</t>
  </si>
  <si>
    <t>VITALE</t>
  </si>
  <si>
    <t>VALENTINA, ANNA</t>
  </si>
  <si>
    <t>NAYRAND</t>
  </si>
  <si>
    <t>celine.debrito@gmail.com</t>
  </si>
  <si>
    <t>demande groupé avec VALENTINA NAYRAND</t>
  </si>
  <si>
    <t>06-76-78-38-59</t>
  </si>
  <si>
    <t>06-08-88-60-28</t>
  </si>
  <si>
    <t>OULLINS</t>
  </si>
  <si>
    <t>CHEMIN DES CELESTINS</t>
  </si>
  <si>
    <t>DE BRITO</t>
  </si>
  <si>
    <t>JOANNA</t>
  </si>
  <si>
    <t>ANDRE</t>
  </si>
  <si>
    <t>sparklole@msn.com</t>
  </si>
  <si>
    <t>VALLON PONT D ARC</t>
  </si>
  <si>
    <t>RUE</t>
  </si>
  <si>
    <t>AUGUSTE SABATIER</t>
  </si>
  <si>
    <t>LORY</t>
  </si>
  <si>
    <t>CHEVALIER</t>
  </si>
  <si>
    <t>MYLO</t>
  </si>
  <si>
    <t>CHEVALIER THOMAS</t>
  </si>
  <si>
    <t>stephaniebimbaud@gmail.com</t>
  </si>
  <si>
    <t>LE PONTET</t>
  </si>
  <si>
    <t>AVENUE FRANCOIS LASCOUR</t>
  </si>
  <si>
    <t>STEPHANIE</t>
  </si>
  <si>
    <t>BIMBAUD</t>
  </si>
  <si>
    <t>EVAN</t>
  </si>
  <si>
    <t>SIMON</t>
  </si>
  <si>
    <t>DEYNIS</t>
  </si>
  <si>
    <t>CALHAN</t>
  </si>
  <si>
    <t>gregoire.rouillard@gmail.com</t>
  </si>
  <si>
    <t>inscription groupée avec son amie, Clélie TESSORE.Elles souhaitent être dans la même chambre.</t>
  </si>
  <si>
    <t>06-64-98-39-69</t>
  </si>
  <si>
    <t>LA TRONCHE</t>
  </si>
  <si>
    <t>RUE DOYEN GOSSE</t>
  </si>
  <si>
    <t>GREGOIRE</t>
  </si>
  <si>
    <t>ROUILLARD</t>
  </si>
  <si>
    <t>ELANA</t>
  </si>
  <si>
    <t>mlaure.reboul@gmail.com</t>
  </si>
  <si>
    <t>même chambre que Clélie TESSORE</t>
  </si>
  <si>
    <t>07-82-30-47-95</t>
  </si>
  <si>
    <t>LA SEYNE SUR MER</t>
  </si>
  <si>
    <t>50 ALL. DU SPARGANIER</t>
  </si>
  <si>
    <t>MARIE LAURE</t>
  </si>
  <si>
    <t>REBOUL</t>
  </si>
  <si>
    <t>MORGANE</t>
  </si>
  <si>
    <t>BIAN</t>
  </si>
  <si>
    <t>vaeaska@gmail.com</t>
  </si>
  <si>
    <t>même chambre que Morgane Bian</t>
  </si>
  <si>
    <t>06-62-57-17-71</t>
  </si>
  <si>
    <t>06-63-72-85-49</t>
  </si>
  <si>
    <t>LA SEYNE</t>
  </si>
  <si>
    <t>VIEUX CHEMIN DES SABLETTES</t>
  </si>
  <si>
    <t>VAEA</t>
  </si>
  <si>
    <t>PACHOWSKA</t>
  </si>
  <si>
    <t>CLELIE</t>
  </si>
  <si>
    <t>TESSORE</t>
  </si>
  <si>
    <t>cie-roussillon.enfance@wanadoo.fr</t>
  </si>
  <si>
    <t>04 74 11 36 14</t>
  </si>
  <si>
    <t>06-66-24-95-26</t>
  </si>
  <si>
    <t>ST MAURICE L EXIL CEDEX</t>
  </si>
  <si>
    <t>RUE GASTON MONMOUSSEAU</t>
  </si>
  <si>
    <t>PLATEFORME CHIMIQUE</t>
  </si>
  <si>
    <t>COMITE D ETABLISSEMENT</t>
  </si>
  <si>
    <t>RHODIA CIE ENFANTS</t>
  </si>
  <si>
    <t>06-25-11-75-96</t>
  </si>
  <si>
    <t>IZAK</t>
  </si>
  <si>
    <t>LEICK</t>
  </si>
  <si>
    <t>yann.bonnefoy@gmail.com</t>
  </si>
  <si>
    <t>06-15-84-51-65</t>
  </si>
  <si>
    <t>04-75-67-88-51</t>
  </si>
  <si>
    <t>ST CLAIR</t>
  </si>
  <si>
    <t>ROUTE DE COMBES</t>
  </si>
  <si>
    <t>YANN</t>
  </si>
  <si>
    <t>BONNEFOY</t>
  </si>
  <si>
    <t>MELINE</t>
  </si>
  <si>
    <t>07 86 83 73 15</t>
  </si>
  <si>
    <t>nchambon@ardeche.fr</t>
  </si>
  <si>
    <t>CHAMBON NATHALIE</t>
  </si>
  <si>
    <t>06 28 49 64 26</t>
  </si>
  <si>
    <t>christelle.baud14@orange.fr</t>
  </si>
  <si>
    <t>100 CHEMIN DE LA CHAVAL</t>
  </si>
  <si>
    <t>BAUD CHRISTELLE</t>
  </si>
  <si>
    <t>NALDO</t>
  </si>
  <si>
    <t>TAVARES DASILVA</t>
  </si>
  <si>
    <t>06 71 39 57 35</t>
  </si>
  <si>
    <t>jljaunatre@ardeche.fr</t>
  </si>
  <si>
    <t>330 ROUTE DU MAZIBET 07210 ST LAGER BRESSAC</t>
  </si>
  <si>
    <t>JAUNATRE JEAN LUC</t>
  </si>
  <si>
    <t>CELIA</t>
  </si>
  <si>
    <t>BOUILLANNE</t>
  </si>
  <si>
    <t>SARAH</t>
  </si>
  <si>
    <t>CHEDEVILLE</t>
  </si>
  <si>
    <t>nadege.gagey@nievre.fr</t>
  </si>
  <si>
    <t>fabienne.debrycke@nievre.fr</t>
  </si>
  <si>
    <t>00-00-00-00-00</t>
  </si>
  <si>
    <t>NEVERS CEDEX</t>
  </si>
  <si>
    <t>BIS RUE BERNARD PALISSY</t>
  </si>
  <si>
    <t>BP 500028</t>
  </si>
  <si>
    <t>SITE D ACTION MEDICO SOCIAL</t>
  </si>
  <si>
    <t>NEVERS BORDS DE LOIRE</t>
  </si>
  <si>
    <t>03 86 61 88 00</t>
  </si>
  <si>
    <t>NOAH</t>
  </si>
  <si>
    <t>MERIAUX</t>
  </si>
  <si>
    <t>MAEVA</t>
  </si>
  <si>
    <t>DESFOSSE</t>
  </si>
  <si>
    <t>heddy.ait-idir@laposte.net</t>
  </si>
  <si>
    <t>ARLES</t>
  </si>
  <si>
    <t>CHEMIN DE FALET</t>
  </si>
  <si>
    <t>HEDDY</t>
  </si>
  <si>
    <t>AIT-IDIR</t>
  </si>
  <si>
    <t>MAELLE</t>
  </si>
  <si>
    <t>MARSEILLE</t>
  </si>
  <si>
    <t>LIAM</t>
  </si>
  <si>
    <t>quentinfardeau@hotmail.fr</t>
  </si>
  <si>
    <t>CHEMIN DES OLIVETTES</t>
  </si>
  <si>
    <t>QUENTIN</t>
  </si>
  <si>
    <t>FARDEAU</t>
  </si>
  <si>
    <t>caroline.biggi@gmail.com</t>
  </si>
  <si>
    <t>07-82-55-38-10</t>
  </si>
  <si>
    <t>SALON-DE-PROVENCE</t>
  </si>
  <si>
    <t>RUE THEODORE AUBANEL</t>
  </si>
  <si>
    <t>CAROLINE</t>
  </si>
  <si>
    <t>BIGGI</t>
  </si>
  <si>
    <t>HELOISE</t>
  </si>
  <si>
    <t>GLET BIGGI</t>
  </si>
  <si>
    <t>dorothee.laurent@hotmail.com</t>
  </si>
  <si>
    <t>06-16-66-33-45</t>
  </si>
  <si>
    <t>LA VALETTE DU VAR</t>
  </si>
  <si>
    <t>VIEUX CHEMIN DE ST MUSSE</t>
  </si>
  <si>
    <t>DOROTHEE</t>
  </si>
  <si>
    <t>LAURENT</t>
  </si>
  <si>
    <t>MAXIME</t>
  </si>
  <si>
    <t>AMSERAYE</t>
  </si>
  <si>
    <t>KEVIN</t>
  </si>
  <si>
    <t>bogdani.nea@gmail.com</t>
  </si>
  <si>
    <t>CALUIRE</t>
  </si>
  <si>
    <t>ALLEE DE VALOMBRE</t>
  </si>
  <si>
    <t>EDOUARD</t>
  </si>
  <si>
    <t>BOGDANI</t>
  </si>
  <si>
    <t>03-85-88-03-40</t>
  </si>
  <si>
    <t>CHAROLLES</t>
  </si>
  <si>
    <t>RUE PRETIN</t>
  </si>
  <si>
    <t>INSTITUT EDUCATIF SAINT BENOIT</t>
  </si>
  <si>
    <t>CENTRE SAINT EXUPERY</t>
  </si>
  <si>
    <t>LEA</t>
  </si>
  <si>
    <t>BOUCHARD BEAUFARON</t>
  </si>
  <si>
    <t>04-74-75-95-87</t>
  </si>
  <si>
    <t>BOURG EN BRESSE CEDEX</t>
  </si>
  <si>
    <t>AVENUE DE LA VICTOIRE</t>
  </si>
  <si>
    <t>BP 50415</t>
  </si>
  <si>
    <t>DGA SOLIDARITE ENFANCE ADOPTION</t>
  </si>
  <si>
    <t>CONSEIL DEPARTEMENTAL DE L AIN</t>
  </si>
  <si>
    <t>06-63-15-49-93</t>
  </si>
  <si>
    <t>04-74-24-56-03</t>
  </si>
  <si>
    <t>OCEANE</t>
  </si>
  <si>
    <t>06-67-97-12-36</t>
  </si>
  <si>
    <t>06-76-15-06-01</t>
  </si>
  <si>
    <t>MALONE</t>
  </si>
  <si>
    <t>DONGUY</t>
  </si>
  <si>
    <t>sperolini@yahoo.fr</t>
  </si>
  <si>
    <t>06-68-13-23-20</t>
  </si>
  <si>
    <t>09-54-01-29-33</t>
  </si>
  <si>
    <t>CHAMBERY</t>
  </si>
  <si>
    <t>MTE VALERIEUX</t>
  </si>
  <si>
    <t>THOMAS</t>
  </si>
  <si>
    <t>JORIS</t>
  </si>
  <si>
    <t>NINO</t>
  </si>
  <si>
    <t>THOMAS-PEROLINI</t>
  </si>
  <si>
    <t>CHARLOTTE</t>
  </si>
  <si>
    <t>coralie.levas@apprentis-auteuil.org</t>
  </si>
  <si>
    <t>06-66-88-55-85</t>
  </si>
  <si>
    <t>LA COTE ST ANDRE</t>
  </si>
  <si>
    <t>AVENUE HECTOR BERLIOZ</t>
  </si>
  <si>
    <t>MECS JEAN MARIE VIANNEY</t>
  </si>
  <si>
    <t>CLAUDIA</t>
  </si>
  <si>
    <t>SANTOS DA SILVA</t>
  </si>
  <si>
    <t>tititan39@hotmail.fr</t>
  </si>
  <si>
    <t>06-16-95-06-16</t>
  </si>
  <si>
    <t>LORAY</t>
  </si>
  <si>
    <t>RUE DES AGES</t>
  </si>
  <si>
    <t>TANIA</t>
  </si>
  <si>
    <t>BABOT</t>
  </si>
  <si>
    <t>TIES</t>
  </si>
  <si>
    <t>SOREN</t>
  </si>
  <si>
    <t>vacances@laliguebfc.org</t>
  </si>
  <si>
    <t>03-84-75-95-85</t>
  </si>
  <si>
    <t>VESOUL CEDEX</t>
  </si>
  <si>
    <t>BOULEVARD CHARLES DE GAULLE</t>
  </si>
  <si>
    <t>BP 30137</t>
  </si>
  <si>
    <t>JPA JEUNESSE AU PLEIN AIR</t>
  </si>
  <si>
    <t>06-47-62-41-58</t>
  </si>
  <si>
    <t>LUCIEN</t>
  </si>
  <si>
    <t>DEPREZ</t>
  </si>
  <si>
    <t>contact@bourdault.fr</t>
  </si>
  <si>
    <t>VESOUL</t>
  </si>
  <si>
    <t>RUE BARON BOUVIER</t>
  </si>
  <si>
    <t>ENFANCE</t>
  </si>
  <si>
    <t>BOURDAULT</t>
  </si>
  <si>
    <t>SUHA</t>
  </si>
  <si>
    <t>ABOU CHTEIWI</t>
  </si>
  <si>
    <t>mecsbelfort@aseanfc.com</t>
  </si>
  <si>
    <t>07 88 33 94 11</t>
  </si>
  <si>
    <t>BAVILLIERS</t>
  </si>
  <si>
    <t>GRANDE RUE FRANCOIS MITTERAND</t>
  </si>
  <si>
    <t>MECS BELFORT</t>
  </si>
  <si>
    <t>ANTHONY</t>
  </si>
  <si>
    <t>FRAY</t>
  </si>
  <si>
    <t>HAMADY</t>
  </si>
  <si>
    <t>DIA</t>
  </si>
  <si>
    <t>TIMEO</t>
  </si>
  <si>
    <t>GUITTARD</t>
  </si>
  <si>
    <t>GREGORY</t>
  </si>
  <si>
    <t>GIRARD</t>
  </si>
  <si>
    <t>ATILLA</t>
  </si>
  <si>
    <t>ALCICEK</t>
  </si>
  <si>
    <t>jschwalm@laposte.net</t>
  </si>
  <si>
    <t>07-66-40-89-42</t>
  </si>
  <si>
    <t>BELFORT</t>
  </si>
  <si>
    <t>RUE DE LILLE</t>
  </si>
  <si>
    <t>JULIE</t>
  </si>
  <si>
    <t>SCHWALM</t>
  </si>
  <si>
    <t>NOA</t>
  </si>
  <si>
    <t>SCHWALM--LEON</t>
  </si>
  <si>
    <t>compta.asef@haute-saone.fr</t>
  </si>
  <si>
    <t>03-84-95-72-79</t>
  </si>
  <si>
    <t>03-84-95-70-72</t>
  </si>
  <si>
    <t>PLACE DU 11EME CHASSEURS</t>
  </si>
  <si>
    <t>BP  90347</t>
  </si>
  <si>
    <t>SERVICE ASEF</t>
  </si>
  <si>
    <t>DEPARTEMENT DE LA HAUTE SAONE DSSP</t>
  </si>
  <si>
    <t>06-38-70-98-87</t>
  </si>
  <si>
    <t>MELISSA</t>
  </si>
  <si>
    <t>MAZAGRANI</t>
  </si>
  <si>
    <t>06-72-82-03-17</t>
  </si>
  <si>
    <t>ARTHUR</t>
  </si>
  <si>
    <t>GOUBLET</t>
  </si>
  <si>
    <t>06-25-06-75-78</t>
  </si>
  <si>
    <t>LILEO</t>
  </si>
  <si>
    <t>BENALI-KOUCHIK</t>
  </si>
  <si>
    <t>INSCRIPTION GROUPEE AVEC BENALI LILEO</t>
  </si>
  <si>
    <t>OMER</t>
  </si>
  <si>
    <t>GUSHANI</t>
  </si>
  <si>
    <t xml:space="preserve">06 35 47 54 29 </t>
  </si>
  <si>
    <t>elodieperret71@hotmail.fr</t>
  </si>
  <si>
    <t>1000 Chemin de la grange de Vars 07190 St Etienne de Serre</t>
  </si>
  <si>
    <t>PERRET ELODIE</t>
  </si>
  <si>
    <t>SOHAN</t>
  </si>
  <si>
    <t xml:space="preserve">MINARD </t>
  </si>
  <si>
    <t>06 16 91 21 34</t>
  </si>
  <si>
    <t>coralie84000@live.fr</t>
  </si>
  <si>
    <t>5 RESIDENCE DE L'ADREY 07510 ST CIRGUES EN MONTAGNE</t>
  </si>
  <si>
    <t>CHARPENTIER CEDRIC ET VERDONC CORALIE</t>
  </si>
  <si>
    <t>CLOVIS</t>
  </si>
  <si>
    <t>CHARPENTIER</t>
  </si>
  <si>
    <t>06 49 87 70 68</t>
  </si>
  <si>
    <t>nicochepc@yahoo.fr</t>
  </si>
  <si>
    <t>640 ROUTE DE HUCON 07140 MALARCE SUR LA THINE</t>
  </si>
  <si>
    <t>SANNA CHEVALIER NICOLAS</t>
  </si>
  <si>
    <t>MERYL</t>
  </si>
  <si>
    <t>SANNA FERRERA</t>
  </si>
  <si>
    <t>SALLY</t>
  </si>
  <si>
    <t>iquirin@ardeche.fr</t>
  </si>
  <si>
    <t>04 75 54 85 40</t>
  </si>
  <si>
    <t>QUIRIN INGRID</t>
  </si>
  <si>
    <t>06 35 34 35 71</t>
  </si>
  <si>
    <t>cduhem@ardeche.fr</t>
  </si>
  <si>
    <t>85 IMPASSE DE RICHARD 07200 LA CHAPELLE SOUS AUBENAS</t>
  </si>
  <si>
    <t>DUHEM CHRISTINE</t>
  </si>
  <si>
    <t>BRANDON</t>
  </si>
  <si>
    <t>dmonteillard@ardeche.fr</t>
  </si>
  <si>
    <t>MONTEILLARD DELPHINE</t>
  </si>
  <si>
    <t>06 22 61 41 31</t>
  </si>
  <si>
    <t>mfadelli@ardeche.fr</t>
  </si>
  <si>
    <t>18 CHEMIN DE BOISVIGNAL 07200 AUBENAS</t>
  </si>
  <si>
    <t>FADELLI MICHELE</t>
  </si>
  <si>
    <t>MAELYS</t>
  </si>
  <si>
    <t>LEFEBVRE</t>
  </si>
  <si>
    <t>csaadi@ardeche.fr</t>
  </si>
  <si>
    <t>06 49 77 20 98</t>
  </si>
  <si>
    <t>SAADI CHLOE</t>
  </si>
  <si>
    <t>06 32 21 54 50</t>
  </si>
  <si>
    <t>vlatour@ardeche.fr</t>
  </si>
  <si>
    <t>5 CHAMPS DE MARS 07700 BSA</t>
  </si>
  <si>
    <t>LATOUR VALERIE</t>
  </si>
  <si>
    <t>SAVANA</t>
  </si>
  <si>
    <t>DANLOUE</t>
  </si>
  <si>
    <t>veyraud@ardeche.fr</t>
  </si>
  <si>
    <t>04 75 06 35 20
07 87 05 78 45</t>
  </si>
  <si>
    <t>EYRAUD VIRGINIE</t>
  </si>
  <si>
    <t>adembele@ardeche.fr</t>
  </si>
  <si>
    <t>PALOMA</t>
  </si>
  <si>
    <t>AUZOUT</t>
  </si>
  <si>
    <t>ALBIEZ</t>
  </si>
  <si>
    <t>19 av des Cevennes 07370  Sarras</t>
  </si>
  <si>
    <t>Amadine DEMBELE</t>
  </si>
  <si>
    <t>anais.esclaine@orange.fr</t>
  </si>
  <si>
    <t>ST FORTUNAT SUR EYRIEUX</t>
  </si>
  <si>
    <t>RUELLE DE L'ARCA</t>
  </si>
  <si>
    <t>LE ROUSSILLON</t>
  </si>
  <si>
    <t>ANAIS</t>
  </si>
  <si>
    <t>ESCLAINE</t>
  </si>
  <si>
    <t>CLEOFA</t>
  </si>
  <si>
    <t>VERCELLI</t>
  </si>
  <si>
    <t>Les petits apprentis de Merlin 6/9 Ans 6 jours</t>
  </si>
  <si>
    <t>cassandra.ichard@yahoo.fr</t>
  </si>
  <si>
    <t>RIS</t>
  </si>
  <si>
    <t>RUE DE LA GARE</t>
  </si>
  <si>
    <t>CASSANDRA</t>
  </si>
  <si>
    <t>BRIOLAIS</t>
  </si>
  <si>
    <t>AYNA</t>
  </si>
  <si>
    <t>LOTHIRON</t>
  </si>
  <si>
    <t>ALEXIA</t>
  </si>
  <si>
    <t>AUVRAY BRIOLAIS</t>
  </si>
  <si>
    <t>pascalboisselier@gmail.com</t>
  </si>
  <si>
    <t>VOREPPE</t>
  </si>
  <si>
    <t>RUE DE L'HOIRIE</t>
  </si>
  <si>
    <t>PASCAL</t>
  </si>
  <si>
    <t>BOISSELIER</t>
  </si>
  <si>
    <t>LISA</t>
  </si>
  <si>
    <t>MANON</t>
  </si>
  <si>
    <t>mag94300@live.fr</t>
  </si>
  <si>
    <t>LE CHEYLARD</t>
  </si>
  <si>
    <t>CHEMIN DU COUDIOL SUD</t>
  </si>
  <si>
    <t>MAGALI</t>
  </si>
  <si>
    <t>GUEUX</t>
  </si>
  <si>
    <t>CAPUCINE</t>
  </si>
  <si>
    <t>FOUQUIER</t>
  </si>
  <si>
    <t>b.tivillierklein@gmail.com</t>
  </si>
  <si>
    <t>07-53-89-58-02</t>
  </si>
  <si>
    <t>L  ARBRESLE</t>
  </si>
  <si>
    <t>RUE ANNE FRANCK</t>
  </si>
  <si>
    <t>RASOOL</t>
  </si>
  <si>
    <t>DAWLATZAI</t>
  </si>
  <si>
    <t>SHEKIB</t>
  </si>
  <si>
    <t>AYESHA</t>
  </si>
  <si>
    <t>SHAKIL</t>
  </si>
  <si>
    <t>SWAN</t>
  </si>
  <si>
    <t>BELLANGER METIVIER</t>
  </si>
  <si>
    <t>christelle.girardot@laposte.net</t>
  </si>
  <si>
    <t>SOYONS</t>
  </si>
  <si>
    <t>PLACE DU PUITS</t>
  </si>
  <si>
    <t>CHRISTELLE</t>
  </si>
  <si>
    <t>GIRARDOT</t>
  </si>
  <si>
    <t>TIMOTHE</t>
  </si>
  <si>
    <t>YVRAI</t>
  </si>
  <si>
    <t>DEPART A/R PRIVAS AVEC ASE</t>
  </si>
  <si>
    <t>04-75-79-70-70</t>
  </si>
  <si>
    <t>04-75-82-15-40</t>
  </si>
  <si>
    <t>VALENCE CEDEX</t>
  </si>
  <si>
    <t>AVENUE MAURICE FAURE</t>
  </si>
  <si>
    <t>BP 81132</t>
  </si>
  <si>
    <t>DIRECTION ENFANCE FAMILLE</t>
  </si>
  <si>
    <t>DEPARTEMENT DE LA DROME DGAS</t>
  </si>
  <si>
    <t>06-12-26-90-08</t>
  </si>
  <si>
    <t>ETHANAEL</t>
  </si>
  <si>
    <t>PRUNIER</t>
  </si>
  <si>
    <t>04-75-21-60-00</t>
  </si>
  <si>
    <t>VERCHENY</t>
  </si>
  <si>
    <t>COLLECTIVITE PEDAGOGIQUE</t>
  </si>
  <si>
    <t>MAISON D ENFANTS AEP</t>
  </si>
  <si>
    <t>04-75-21-60-13</t>
  </si>
  <si>
    <t>NOE</t>
  </si>
  <si>
    <t>PAYEN</t>
  </si>
  <si>
    <t>lillou2016@outlook.fr</t>
  </si>
  <si>
    <t>inscription groupée avec celle de MOURZELAS VAHEFORNES LUCYAN</t>
  </si>
  <si>
    <t>06-74-75-49-25</t>
  </si>
  <si>
    <t>MONTELIMAR</t>
  </si>
  <si>
    <t>RUE LEON BLUM</t>
  </si>
  <si>
    <t>ENTREE B</t>
  </si>
  <si>
    <t>FERREUX</t>
  </si>
  <si>
    <t>ETHAN</t>
  </si>
  <si>
    <t>SKRZYPCZAK</t>
  </si>
  <si>
    <t>Frissons alpins 12/15 Ans 8 jours</t>
  </si>
  <si>
    <t>ALBIEZ MONTROND</t>
  </si>
  <si>
    <t>kryslinefornes@gmail.com</t>
  </si>
  <si>
    <t>avec ETHAN S et MOURZELAS V</t>
  </si>
  <si>
    <t>06-99-27-11-40</t>
  </si>
  <si>
    <t>RUE SAINT MARTIN</t>
  </si>
  <si>
    <t>KRYSLINE</t>
  </si>
  <si>
    <t>ROUX</t>
  </si>
  <si>
    <t>LUCYAN</t>
  </si>
  <si>
    <t>FORNES</t>
  </si>
  <si>
    <t>cicha1909@yahoo.com</t>
  </si>
  <si>
    <t>avec ETHAN SKRZYCZAKFORNES LUCYA</t>
  </si>
  <si>
    <t>06-69-31-15-30</t>
  </si>
  <si>
    <t>CHEMIN DES BALLESTIERES</t>
  </si>
  <si>
    <t>CINDY</t>
  </si>
  <si>
    <t>CHANEAC</t>
  </si>
  <si>
    <t>VAHE</t>
  </si>
  <si>
    <t>MOURZELAS</t>
  </si>
  <si>
    <t>valesurf@gmail.com</t>
  </si>
  <si>
    <t>NICE</t>
  </si>
  <si>
    <t>RUE DE LA TOUR DE MAGNAN,</t>
  </si>
  <si>
    <t>ENTREE 24</t>
  </si>
  <si>
    <t>LEILA</t>
  </si>
  <si>
    <t>URAZBAJEVA</t>
  </si>
  <si>
    <t>MAXIMILIAN</t>
  </si>
  <si>
    <t>ASTAHOV</t>
  </si>
  <si>
    <t>LE PRADET</t>
  </si>
  <si>
    <t>Sensations nautiques 12/15 Ans 15 jours</t>
  </si>
  <si>
    <t>g.dubouis123@gmail.com</t>
  </si>
  <si>
    <t>ST BALDOPH</t>
  </si>
  <si>
    <t>CHEMIN DES SOURCES</t>
  </si>
  <si>
    <t>GAUTIER</t>
  </si>
  <si>
    <t>DUBOUIS</t>
  </si>
  <si>
    <t>MARGOT</t>
  </si>
  <si>
    <t>Vertiges alpins 13/17 Ans 15 jours</t>
  </si>
  <si>
    <t>nlesaux@yahoo.com</t>
  </si>
  <si>
    <t>06-11-09-62-64</t>
  </si>
  <si>
    <t>BRIGNAIS</t>
  </si>
  <si>
    <t>CHEMIN DU CANAL</t>
  </si>
  <si>
    <t>NATHALIE</t>
  </si>
  <si>
    <t>LE SAUX</t>
  </si>
  <si>
    <t>CLEMENT</t>
  </si>
  <si>
    <t>Ardèche aventures 12/17 Ans 15 jours</t>
  </si>
  <si>
    <t>chrisandluli@gmail.com</t>
  </si>
  <si>
    <t>LOANO</t>
  </si>
  <si>
    <t>VIA CARDUCCI</t>
  </si>
  <si>
    <t>CHRISTINE</t>
  </si>
  <si>
    <t>TREVISOL</t>
  </si>
  <si>
    <t>DE DONATO</t>
  </si>
  <si>
    <t>LUCA</t>
  </si>
  <si>
    <t>joshua387@orange.fr</t>
  </si>
  <si>
    <t>06-23-80-26-00</t>
  </si>
  <si>
    <t>03-97-33-13-81</t>
  </si>
  <si>
    <t>PLAPPEVILLE</t>
  </si>
  <si>
    <t>RUE DE TIGNOMONT</t>
  </si>
  <si>
    <t>JULIETTE</t>
  </si>
  <si>
    <t>KALUZINSKI</t>
  </si>
  <si>
    <t>THIRIET</t>
  </si>
  <si>
    <t>04-94-22-70-70</t>
  </si>
  <si>
    <t>TOULON CEDEX 9</t>
  </si>
  <si>
    <t>SERVICE FINANCES</t>
  </si>
  <si>
    <t>390 AVENUE DES LICES</t>
  </si>
  <si>
    <t>DISS ASE DIRECTION DES SOLIDARITES</t>
  </si>
  <si>
    <t>06-40-20-64-59</t>
  </si>
  <si>
    <t>NATHAN</t>
  </si>
  <si>
    <t>GRISVAL VERBOIS</t>
  </si>
  <si>
    <t>LOUIS</t>
  </si>
  <si>
    <t>Evasions nautiques 8/11 Ans 15 jours</t>
  </si>
  <si>
    <t>materlactee@gmail.com</t>
  </si>
  <si>
    <t>RUE GRANDE</t>
  </si>
  <si>
    <t>CECILE</t>
  </si>
  <si>
    <t>MATHIEU</t>
  </si>
  <si>
    <t>FELICIEN</t>
  </si>
  <si>
    <t>PERCEVAL-MATHIEU</t>
  </si>
  <si>
    <t>damieneva17@gmail.com</t>
  </si>
  <si>
    <t>POLLESTRES</t>
  </si>
  <si>
    <t>IMPASSE DE LA FLAMME OLYMPIQUE</t>
  </si>
  <si>
    <t>DAMIEN</t>
  </si>
  <si>
    <t>MESME</t>
  </si>
  <si>
    <t>GLADYS</t>
  </si>
  <si>
    <t>jerome.eyffred@gmail.com</t>
  </si>
  <si>
    <t>CHALONS EN CHAMPAGNE</t>
  </si>
  <si>
    <t>AVENUE DES GREVIERES</t>
  </si>
  <si>
    <t>JEROME</t>
  </si>
  <si>
    <t>EYFFRED</t>
  </si>
  <si>
    <t>LEONID</t>
  </si>
  <si>
    <t>annelaure.pirat@gmail.com</t>
  </si>
  <si>
    <t>06-30-45-75-95</t>
  </si>
  <si>
    <t>PONT D  AIN</t>
  </si>
  <si>
    <t>ROUTE DE NEUVILLE OUSSIAT</t>
  </si>
  <si>
    <t>ANNE LAURE</t>
  </si>
  <si>
    <t>MARTIN SISTERON</t>
  </si>
  <si>
    <t>KYLIAN</t>
  </si>
  <si>
    <t>MARTIN-SISTERON</t>
  </si>
  <si>
    <t>Sur la piste des Indiens 6/11 Ans 8 jours</t>
  </si>
  <si>
    <t>delphine.millereau@gmail.com</t>
  </si>
  <si>
    <t>VAUX ET CHANTEGRUE</t>
  </si>
  <si>
    <t>LA GRANDE ROUTE</t>
  </si>
  <si>
    <t>DELPHINE</t>
  </si>
  <si>
    <t>MILLEREAU</t>
  </si>
  <si>
    <t>ROSE</t>
  </si>
  <si>
    <t>sandrine.ouradou@gmail.com</t>
  </si>
  <si>
    <t>RAMONVILLE ST AGNE</t>
  </si>
  <si>
    <t>RUE ALBERT CAMUS</t>
  </si>
  <si>
    <t>VILLA E</t>
  </si>
  <si>
    <t>SANDRINE</t>
  </si>
  <si>
    <t>OURADOU</t>
  </si>
  <si>
    <t>ETAN</t>
  </si>
  <si>
    <t>barbara.jolivet73@gmail.com</t>
  </si>
  <si>
    <t>06-45-00-12-64</t>
  </si>
  <si>
    <t>ALBERTVILLE</t>
  </si>
  <si>
    <t>CHEMIN DES TROIS POIRIERS</t>
  </si>
  <si>
    <t>BARBARA</t>
  </si>
  <si>
    <t>JOLIVET</t>
  </si>
  <si>
    <t>Petits chefs responsables 6/11 Ans 8 jours</t>
  </si>
  <si>
    <t>fabienne.gascon@yahoo.fr</t>
  </si>
  <si>
    <t>06-72-63-12-31</t>
  </si>
  <si>
    <t>JOYEUSE</t>
  </si>
  <si>
    <t>TERRASSE DE L'AUZON</t>
  </si>
  <si>
    <t>FABIENNE</t>
  </si>
  <si>
    <t>GASCON</t>
  </si>
  <si>
    <t>ZOE</t>
  </si>
  <si>
    <t>PERRIN</t>
  </si>
  <si>
    <t>babicheva90.eb@gmail.com</t>
  </si>
  <si>
    <t>résa groupée LANA GAUME</t>
  </si>
  <si>
    <t>RUOMS</t>
  </si>
  <si>
    <t>AVENUE DE VALLON</t>
  </si>
  <si>
    <t>ELINA</t>
  </si>
  <si>
    <t>BABICHIEVA</t>
  </si>
  <si>
    <t>NIKOL</t>
  </si>
  <si>
    <t>raphaelle.soulas@hotmail.com</t>
  </si>
  <si>
    <t>résa groupée NIKOL BABICHIEVA</t>
  </si>
  <si>
    <t>RUE DU PETIT BOIS</t>
  </si>
  <si>
    <t>77 RUE DU PETIT BOIS, 07120 RUOMS, FRA</t>
  </si>
  <si>
    <t>RAPHAELLE</t>
  </si>
  <si>
    <t>SOULAS</t>
  </si>
  <si>
    <t>LANA</t>
  </si>
  <si>
    <t>GAUME</t>
  </si>
  <si>
    <t>ludilieka@gmail.com</t>
  </si>
  <si>
    <t>07-71-11-90-70</t>
  </si>
  <si>
    <t>ST SYMPHORIEN SOUS CHOMERAC</t>
  </si>
  <si>
    <t>IMPASSE DU COTEAU</t>
  </si>
  <si>
    <t>LUDIVINE</t>
  </si>
  <si>
    <t>NICOLAS</t>
  </si>
  <si>
    <t>KAIS</t>
  </si>
  <si>
    <t>MENADI</t>
  </si>
  <si>
    <t>cseroches@prayon.com</t>
  </si>
  <si>
    <t>04-37-04-84-30</t>
  </si>
  <si>
    <t>ST CLAIR DU RHONE</t>
  </si>
  <si>
    <t>AVENUE BERTHELOT</t>
  </si>
  <si>
    <t>COMITE SOCIAL ET ECONOMIQUE</t>
  </si>
  <si>
    <t>PRAYON CSE</t>
  </si>
  <si>
    <t>06-80-82-31-84</t>
  </si>
  <si>
    <t>MATHEO</t>
  </si>
  <si>
    <t>BEAUVEIL</t>
  </si>
  <si>
    <t>GABIN</t>
  </si>
  <si>
    <t>dpej-pole-ado-odysee@val-de-marne.fr</t>
  </si>
  <si>
    <t>06-75-76-03-85</t>
  </si>
  <si>
    <t>NOGENT SUR MARNE</t>
  </si>
  <si>
    <t>RUE EDMOND DE VITRY</t>
  </si>
  <si>
    <t>FAU DE NOGENT-SUR-MARNE</t>
  </si>
  <si>
    <t>ALEXANDREA</t>
  </si>
  <si>
    <t>ANDRONIC</t>
  </si>
  <si>
    <t>sctgranier@gmail.com</t>
  </si>
  <si>
    <t>06-14-03-91-49</t>
  </si>
  <si>
    <t>CLAMART</t>
  </si>
  <si>
    <t>RUE FILLASSIER</t>
  </si>
  <si>
    <t>GRANIER</t>
  </si>
  <si>
    <t>COLLETER</t>
  </si>
  <si>
    <t>siheme.nadji@apprentis-auteuil.org</t>
  </si>
  <si>
    <t>06-65-50-09-37</t>
  </si>
  <si>
    <t>01-55-87-61-50</t>
  </si>
  <si>
    <t>ST DENIS</t>
  </si>
  <si>
    <t>RUE CATULIENNE</t>
  </si>
  <si>
    <t>FONDATION D AUTEUIL MARTIN LUTHER KING</t>
  </si>
  <si>
    <t>WACYLA</t>
  </si>
  <si>
    <t>ZAIBET</t>
  </si>
  <si>
    <t>AMINATA</t>
  </si>
  <si>
    <t>SAMBA SENHORY</t>
  </si>
  <si>
    <t>FATOUMATA</t>
  </si>
  <si>
    <t>FOFANA</t>
  </si>
  <si>
    <t>01-34-71-02-77</t>
  </si>
  <si>
    <t>LUZARCHES</t>
  </si>
  <si>
    <t>ROUTE DU BOIS DE SAINT LADRE</t>
  </si>
  <si>
    <t>MAISON DES CHAMPS OSE</t>
  </si>
  <si>
    <t>06-75-86-41-13</t>
  </si>
  <si>
    <t>AHMED</t>
  </si>
  <si>
    <t>SALHI</t>
  </si>
  <si>
    <t>vpt95@ligue95.com</t>
  </si>
  <si>
    <t>melanie.dubut@valdoise.fr</t>
  </si>
  <si>
    <t>01-34-25-36-05</t>
  </si>
  <si>
    <t>CERGY PONTOISE CEDEX</t>
  </si>
  <si>
    <t>AVENUE DU PARC</t>
  </si>
  <si>
    <t>CS 20201</t>
  </si>
  <si>
    <t>DGAS - DESF - SERVICE ASE</t>
  </si>
  <si>
    <t>CONSEIL DEPARTEMENTAL DU  VAL D OISE</t>
  </si>
  <si>
    <t>06-05-44-75-53</t>
  </si>
  <si>
    <t>01-34-33-81-30</t>
  </si>
  <si>
    <t>MARINA</t>
  </si>
  <si>
    <t>SAID</t>
  </si>
  <si>
    <t>jprivat@inpi.fr</t>
  </si>
  <si>
    <t>01-56-65-84-31</t>
  </si>
  <si>
    <t>COURBEVOIE CEDEX</t>
  </si>
  <si>
    <t>RUE DES MINIMES</t>
  </si>
  <si>
    <t>CS 50001</t>
  </si>
  <si>
    <t>INPI SERVICE DE L ACTION SOCIALE</t>
  </si>
  <si>
    <t>06-30-57-99-38</t>
  </si>
  <si>
    <t>AUGUSTIN</t>
  </si>
  <si>
    <t>CHATELET</t>
  </si>
  <si>
    <t>konzikoli@orange.fr</t>
  </si>
  <si>
    <t>FORGES LES BAINS</t>
  </si>
  <si>
    <t>RUE VICTOR SCHOELCHER</t>
  </si>
  <si>
    <t>CEDRIC</t>
  </si>
  <si>
    <t>KONZIKOLI</t>
  </si>
  <si>
    <t>NAYA</t>
  </si>
  <si>
    <t>mecs-village-enfants@groupe-sos.org</t>
  </si>
  <si>
    <t>ingvild.hardouin@groupe-sos.org</t>
  </si>
  <si>
    <t>03-86-84-19-19</t>
  </si>
  <si>
    <t>CHATILLON EN BAZOIS</t>
  </si>
  <si>
    <t>BEAUREGARD</t>
  </si>
  <si>
    <t>VILLAGE D ENFANTS PIERRE SAURY</t>
  </si>
  <si>
    <t>07-85-65-60-63</t>
  </si>
  <si>
    <t>06-02-11-74-85</t>
  </si>
  <si>
    <t>KAMILLE</t>
  </si>
  <si>
    <t>DOUET</t>
  </si>
  <si>
    <t>02-38-28-11-10</t>
  </si>
  <si>
    <t>AMILLY</t>
  </si>
  <si>
    <t>RUE GERARD PHILIPPE</t>
  </si>
  <si>
    <t>MVE AMILLY</t>
  </si>
  <si>
    <t>06-26-63-39-58</t>
  </si>
  <si>
    <t>PETITPAS</t>
  </si>
  <si>
    <t>corbigny.secretariat.ase@nievre.fr</t>
  </si>
  <si>
    <t>christine.aulard@nievre.fr</t>
  </si>
  <si>
    <t>CORBIGNY</t>
  </si>
  <si>
    <t>RUE AUX LOUPS</t>
  </si>
  <si>
    <t>SITE D ACTION MEDICO SOCIALE DE CORBIGNY</t>
  </si>
  <si>
    <t>06-67-48-45-83</t>
  </si>
  <si>
    <t>LORENZO</t>
  </si>
  <si>
    <t>COMMAILLE SOUNIE</t>
  </si>
  <si>
    <t>03-86-93-57-00</t>
  </si>
  <si>
    <t>IMPHY</t>
  </si>
  <si>
    <t>43 RUE CAMILLE BAYNAC</t>
  </si>
  <si>
    <t>BP 5</t>
  </si>
  <si>
    <t>SITE D ACTION MEDICO SOCIALE D IMPHY</t>
  </si>
  <si>
    <t>06-67-47-70-85</t>
  </si>
  <si>
    <t>CRYSTAL</t>
  </si>
  <si>
    <t>GUIBLAIN</t>
  </si>
  <si>
    <t>cecile.monfort@valdemarne.fr</t>
  </si>
  <si>
    <t>sylvanie.joly@valdemarne.fr</t>
  </si>
  <si>
    <t>03.86.93.97.72</t>
  </si>
  <si>
    <t>RUE FAIDHERBE</t>
  </si>
  <si>
    <t>ANTENNE DE LA NIEVRE</t>
  </si>
  <si>
    <t>PLACEMENT FAMILIAL VAL MARNE</t>
  </si>
  <si>
    <t>06 07 69 00 59</t>
  </si>
  <si>
    <t>03 86 93 97 72</t>
  </si>
  <si>
    <t>FRANCESCA</t>
  </si>
  <si>
    <t>LAFON</t>
  </si>
  <si>
    <t>vanessa.cottin@croix-rouge.fr</t>
  </si>
  <si>
    <t>delphine.pfauwathel@croix-rouge.fr</t>
  </si>
  <si>
    <t>03-86-57-50-39</t>
  </si>
  <si>
    <t>RUE MADEMOISELLE BOURGEOIS</t>
  </si>
  <si>
    <t>SERVICE DE PLACEMENT FAMILIAL</t>
  </si>
  <si>
    <t>COPEP HORTENSE BOURGEOIS</t>
  </si>
  <si>
    <t>06-41-18-17-82</t>
  </si>
  <si>
    <t>03-86-71-88-60</t>
  </si>
  <si>
    <t>DEHOUCK</t>
  </si>
  <si>
    <t>03-86-70-95-01</t>
  </si>
  <si>
    <t>LA CHARITE SUR LOIRE</t>
  </si>
  <si>
    <t>RUE BEL AIR</t>
  </si>
  <si>
    <t>APPARTEMENT 57</t>
  </si>
  <si>
    <t>SITE D ACTION MEDICO SOCIALE CHARITE</t>
  </si>
  <si>
    <t>06-51-97-80-82</t>
  </si>
  <si>
    <t>MELINA</t>
  </si>
  <si>
    <t>DRANCOURT</t>
  </si>
  <si>
    <t>KADIATOU</t>
  </si>
  <si>
    <t>KASSAMA</t>
  </si>
  <si>
    <t>LEO</t>
  </si>
  <si>
    <t>BLUTEAU</t>
  </si>
  <si>
    <t>DA COSTA JOUBERT</t>
  </si>
  <si>
    <t>LORINE</t>
  </si>
  <si>
    <t>PEREIRA</t>
  </si>
  <si>
    <t>FICHE DE LIAISON EN PJ</t>
  </si>
  <si>
    <t>03-86-79-47-40</t>
  </si>
  <si>
    <t>CHATEAU CHINON</t>
  </si>
  <si>
    <t>PLACE NOTRE DAME</t>
  </si>
  <si>
    <t>MAISON DE LA SOLIDARITE</t>
  </si>
  <si>
    <t>SITE D ACTION MEDICO SOCIALE CHATEAU CHINON</t>
  </si>
  <si>
    <t>06-15-46-09-43</t>
  </si>
  <si>
    <t>GAETAN</t>
  </si>
  <si>
    <t>MARGUERITTE</t>
  </si>
  <si>
    <t>06-00-06-00-06</t>
  </si>
  <si>
    <t>CHARLOT HOUSSAIT</t>
  </si>
  <si>
    <t>04-13-31-13-13</t>
  </si>
  <si>
    <t>MARSEILLE CEDEX 20</t>
  </si>
  <si>
    <t>AVENUE ST JUST</t>
  </si>
  <si>
    <t>HOTEL DU DEPARTEMENT</t>
  </si>
  <si>
    <t>DEPARTEMENT BOUCHES DU RHONE DGAS</t>
  </si>
  <si>
    <t>ROSALIE</t>
  </si>
  <si>
    <t>RODRIGUEZ</t>
  </si>
  <si>
    <t>comptabilite.ase.pmi@vaucluse.fr</t>
  </si>
  <si>
    <t>04-90-16-18-56</t>
  </si>
  <si>
    <t>AVIGNON CEDEX 9</t>
  </si>
  <si>
    <t>BOULEVARD LIMBERT BP 90958</t>
  </si>
  <si>
    <t>UNITE CENTRALE LOGISTIQUE</t>
  </si>
  <si>
    <t>DIRECTION DES INTERVENTIONS SOCIALES</t>
  </si>
  <si>
    <t>CONSEIL GENERAL DU VAUCLUSE DIS</t>
  </si>
  <si>
    <t>06-75-39-29-21</t>
  </si>
  <si>
    <t>06-65-22-29-71</t>
  </si>
  <si>
    <t>EMMA</t>
  </si>
  <si>
    <t>FALLONI</t>
  </si>
  <si>
    <t>c.vanini@saoneetloire71.fr</t>
  </si>
  <si>
    <t>03-85-39-78-76</t>
  </si>
  <si>
    <t>MACON CEDEX 9</t>
  </si>
  <si>
    <t>RUE DE FLACE  ESPACE DUHESME</t>
  </si>
  <si>
    <t>SERCIE GESTION ET RESSOURCES</t>
  </si>
  <si>
    <t>DIRECTION ENFANCE FAMILLES</t>
  </si>
  <si>
    <t>CONSEIL DEPARTEMENTAL  71</t>
  </si>
  <si>
    <t>06-23-31-29-14</t>
  </si>
  <si>
    <t>THIERS</t>
  </si>
  <si>
    <t>MACON</t>
  </si>
  <si>
    <t>RUE DU CONCOURS</t>
  </si>
  <si>
    <t>FOYER EDUCATIF LA MAISONNEE</t>
  </si>
  <si>
    <t>03-85-39-99-11</t>
  </si>
  <si>
    <t>KARIDA</t>
  </si>
  <si>
    <t>DAHALANE</t>
  </si>
  <si>
    <t>TITOUAN</t>
  </si>
  <si>
    <t>TRUJILLO</t>
  </si>
  <si>
    <t>YANISSE</t>
  </si>
  <si>
    <t>SAUNIER</t>
  </si>
  <si>
    <t>celine230684@gmail.com</t>
  </si>
  <si>
    <t>LE PASSAGE</t>
  </si>
  <si>
    <t>CHEMIN DU MAGNIT</t>
  </si>
  <si>
    <t>LOPEZ</t>
  </si>
  <si>
    <t>ELIOTT</t>
  </si>
  <si>
    <t>RAYNARD</t>
  </si>
  <si>
    <t>alex.jaquet@hotmail.fr</t>
  </si>
  <si>
    <t>JOURNANS</t>
  </si>
  <si>
    <t>RUE DU MOULIN</t>
  </si>
  <si>
    <t>6 RUE DU MOULIN</t>
  </si>
  <si>
    <t>ALEXANDRA</t>
  </si>
  <si>
    <t>JAQUET</t>
  </si>
  <si>
    <t>ADELE</t>
  </si>
  <si>
    <t>MOUGIN</t>
  </si>
  <si>
    <t>poillotannelaure@hotmail.fr</t>
  </si>
  <si>
    <t>06-18-20-09-90</t>
  </si>
  <si>
    <t>CHATILLON SUR SEINE</t>
  </si>
  <si>
    <t>RUE DU BOURG</t>
  </si>
  <si>
    <t>POILLOT</t>
  </si>
  <si>
    <t>ERNEST</t>
  </si>
  <si>
    <t>HOJLO</t>
  </si>
  <si>
    <t>morgane.giraud@ac-dijon.fr</t>
  </si>
  <si>
    <t>06-14-29-47-77</t>
  </si>
  <si>
    <t>LARREY</t>
  </si>
  <si>
    <t>GRANDE RUE</t>
  </si>
  <si>
    <t>GIRAUD</t>
  </si>
  <si>
    <t>CAMILLE</t>
  </si>
  <si>
    <t>04-76-53-95-46</t>
  </si>
  <si>
    <t>NOYAREY</t>
  </si>
  <si>
    <t>CHEMIN MOULIN</t>
  </si>
  <si>
    <t>VILLAGE DE L AMITIE</t>
  </si>
  <si>
    <t>MANEL</t>
  </si>
  <si>
    <t>ZENATI</t>
  </si>
  <si>
    <t>RICARD</t>
  </si>
  <si>
    <t>vacances@laligue38.org</t>
  </si>
  <si>
    <t>Numéro astreinte à contacter en cas d'urgence : 04.76.00.61.99</t>
  </si>
  <si>
    <t>04-57-38-44-49</t>
  </si>
  <si>
    <t>04-57-38-44-00</t>
  </si>
  <si>
    <t>GRENOBLE CEDEX 1</t>
  </si>
  <si>
    <t>RUE FANTIN LATOUR</t>
  </si>
  <si>
    <t>COURSE SPECIALE 41096</t>
  </si>
  <si>
    <t>TRAIETEMENT DES FACTURES</t>
  </si>
  <si>
    <t>DEPARTEMENT DE L ISERE  DTA GRENOBLOISE</t>
  </si>
  <si>
    <t>04-76-34-72-29</t>
  </si>
  <si>
    <t>JAMAL</t>
  </si>
  <si>
    <t>DAMAGNEZ RODNEY</t>
  </si>
  <si>
    <t>c.belfils@beauregard.asso.fr</t>
  </si>
  <si>
    <t>afb.secretariat@beauregard.asso.fr</t>
  </si>
  <si>
    <t>06.70.81.89.59</t>
  </si>
  <si>
    <t>04-74-53-25-75</t>
  </si>
  <si>
    <t>NIVOLAS VERMELLE</t>
  </si>
  <si>
    <t>ZA DES CHAUMES</t>
  </si>
  <si>
    <t>ACCUEIL FAMILIAL BEAUREGARD</t>
  </si>
  <si>
    <t>06.45.47.21.76</t>
  </si>
  <si>
    <t>EROS</t>
  </si>
  <si>
    <t>MORA</t>
  </si>
  <si>
    <t>nh.ce_rhu@constellium.com</t>
  </si>
  <si>
    <t>vacances@laligue67.org</t>
  </si>
  <si>
    <t>03 89 72 45 55</t>
  </si>
  <si>
    <t>03 89 72 43 33</t>
  </si>
  <si>
    <t>BIESHEIM</t>
  </si>
  <si>
    <t>ZIP RHENANE NORD</t>
  </si>
  <si>
    <t>RD 52</t>
  </si>
  <si>
    <t>COMITE D ENTREPRISE</t>
  </si>
  <si>
    <t>CONSTELLIUM SA</t>
  </si>
  <si>
    <t>AYLIN</t>
  </si>
  <si>
    <t>GENCER</t>
  </si>
  <si>
    <t>COLMAR</t>
  </si>
  <si>
    <t>CHARLY</t>
  </si>
  <si>
    <t>SUSIN</t>
  </si>
  <si>
    <t>KRIEGER</t>
  </si>
  <si>
    <t>MELIS</t>
  </si>
  <si>
    <t>LILY</t>
  </si>
  <si>
    <t>WINKLER</t>
  </si>
  <si>
    <t>ELA</t>
  </si>
  <si>
    <t>UNLUTURK</t>
  </si>
  <si>
    <t>BEYER</t>
  </si>
  <si>
    <t>foyer.comtois@addsea.fr</t>
  </si>
  <si>
    <t>03-84-67-14-02</t>
  </si>
  <si>
    <t>DAMPIERRE SUR SALON</t>
  </si>
  <si>
    <t>BP 13</t>
  </si>
  <si>
    <t>AUTET</t>
  </si>
  <si>
    <t>FOYER COMTOIS ADSEA</t>
  </si>
  <si>
    <t>06-06-06-06-06</t>
  </si>
  <si>
    <t>IGBINOBA</t>
  </si>
  <si>
    <t>03-81-25-89-23</t>
  </si>
  <si>
    <t>RUE CHARLES NODIER</t>
  </si>
  <si>
    <t>POLE ENFANTS CONFIES</t>
  </si>
  <si>
    <t>CONSEIL DEPARTEMENTAL DOUBS BESANCON</t>
  </si>
  <si>
    <t>03-81-25-89-27</t>
  </si>
  <si>
    <t>ALICIA</t>
  </si>
  <si>
    <t>NOIRMAIN</t>
  </si>
  <si>
    <t>BERNARD</t>
  </si>
  <si>
    <t>KENZA</t>
  </si>
  <si>
    <t>CLOCHEY</t>
  </si>
  <si>
    <t>mecsenfants@addsea.fr</t>
  </si>
  <si>
    <t>03 81 51 97 10</t>
  </si>
  <si>
    <t>RUE LOUIS GARNIER</t>
  </si>
  <si>
    <t>ADDSEA</t>
  </si>
  <si>
    <t>06-23-89-06-33</t>
  </si>
  <si>
    <t>JODIE</t>
  </si>
  <si>
    <t>ROLAND DUBIEF</t>
  </si>
  <si>
    <t>06-08-80-13-48</t>
  </si>
  <si>
    <t>LILOU</t>
  </si>
  <si>
    <t>GRAFF</t>
  </si>
  <si>
    <t>TER 18517</t>
  </si>
  <si>
    <t>Départ 14h50</t>
  </si>
  <si>
    <t>2 enfants</t>
  </si>
  <si>
    <t>Arrivée 16h16</t>
  </si>
  <si>
    <t>Départ sur place 10h00</t>
  </si>
  <si>
    <t>Départsur place 10h00</t>
  </si>
  <si>
    <t>Dépôt 3 Enfants</t>
  </si>
  <si>
    <t>Dépôt 2 Enfants</t>
  </si>
  <si>
    <t>Dépôt 7 enfants MEYRAS</t>
  </si>
  <si>
    <t>Dépôt 7 enfants Soubeyran</t>
  </si>
  <si>
    <t>19 enfants</t>
  </si>
  <si>
    <t>1 anim</t>
  </si>
  <si>
    <t>Récup 10 enfants</t>
  </si>
  <si>
    <t>Récup 5 enfants</t>
  </si>
  <si>
    <t>13 enfants</t>
  </si>
  <si>
    <t>Dépôt 4 enfants de Meyras</t>
  </si>
  <si>
    <t>19 enfants VPT + 15 Martigues</t>
  </si>
  <si>
    <t>21  enfants</t>
  </si>
  <si>
    <t>Arrivée car  Aubenas/Privas à 10h45 (18 + 2)</t>
  </si>
  <si>
    <t>3 anims</t>
  </si>
  <si>
    <t>Arrivée car Soubeyran à 11h15 (34 + 3)</t>
  </si>
  <si>
    <t>33 enfants VPT + 4 Martigues+1 départ Pradet</t>
  </si>
  <si>
    <t>38 enfants</t>
  </si>
  <si>
    <t>Départ 15h57</t>
  </si>
  <si>
    <t>TER ZOU 17487</t>
  </si>
  <si>
    <t>Départ car STS à 17h00 (39+5)</t>
  </si>
  <si>
    <t>Anim Pradet 5</t>
  </si>
  <si>
    <t>Arrivée car STS 17h30 (39+5)</t>
  </si>
  <si>
    <t>Départ car STS à 15h30 (24+3)</t>
  </si>
  <si>
    <t>Anim Pradet 4</t>
  </si>
  <si>
    <t>Arrivée car STS 16h00 (24+3)</t>
  </si>
  <si>
    <t>Arrivée TER Marseille (15+2)</t>
  </si>
  <si>
    <t>15 enfants</t>
  </si>
  <si>
    <t>Anim Pradet 2</t>
  </si>
  <si>
    <t>Rdv 16h00</t>
  </si>
  <si>
    <t>Arrivée Lyon 16h36 (15+2)</t>
  </si>
  <si>
    <t>Accueil 1 enfant 15h15</t>
  </si>
  <si>
    <t>Départ car ARSAC 8h30</t>
  </si>
  <si>
    <t>4 enfants</t>
  </si>
  <si>
    <t>même TGV</t>
  </si>
  <si>
    <t xml:space="preserve">Arrivée Colmar+1 Marseille    16h36 (9+1) </t>
  </si>
  <si>
    <t>Arrivée 15h29 (15+2)</t>
  </si>
  <si>
    <t>Anim Albiez 3</t>
  </si>
  <si>
    <t>Arrivée sur place  16h00</t>
  </si>
  <si>
    <t>Arrivée Paris 15h11 (24 +3)</t>
  </si>
  <si>
    <t>Arrivée Mulhouse 15h06 (8+1)</t>
  </si>
  <si>
    <t xml:space="preserve">Anim Albiez 2 </t>
  </si>
  <si>
    <t>TOULON</t>
  </si>
  <si>
    <t>Départ 15h49</t>
  </si>
  <si>
    <t>Départ 11:42</t>
  </si>
  <si>
    <t>14 enfants</t>
  </si>
  <si>
    <t>TGV n° 6813</t>
  </si>
  <si>
    <t>TER 886560</t>
  </si>
  <si>
    <t>9 enfants</t>
  </si>
  <si>
    <t>1 enfant</t>
  </si>
  <si>
    <t>Arrivée car ARSAC 17h00</t>
  </si>
  <si>
    <t>5 enfants</t>
  </si>
  <si>
    <t>Départ 12h56</t>
  </si>
  <si>
    <t>Rdv s/place 16h00</t>
  </si>
  <si>
    <t>dépose enfant dans le train</t>
  </si>
  <si>
    <t>Assitance FD</t>
  </si>
  <si>
    <t xml:space="preserve">3 enfants </t>
  </si>
  <si>
    <t>16h45</t>
  </si>
  <si>
    <t>Dépôt 4 enfant</t>
  </si>
  <si>
    <t>15h45</t>
  </si>
  <si>
    <t>Dépôt 1 enfant</t>
  </si>
  <si>
    <t>TER 886569</t>
  </si>
  <si>
    <t>15h00</t>
  </si>
  <si>
    <t>12 enfants</t>
  </si>
  <si>
    <t>Départ car ARSAC</t>
  </si>
  <si>
    <t>Anim Pradet 4 et 5</t>
  </si>
  <si>
    <t>Anim Meyras 2</t>
  </si>
  <si>
    <t>Accueil 6 enfants à 11h30</t>
  </si>
  <si>
    <t>Anim Soubeyran 2</t>
  </si>
  <si>
    <t>Anim Albiez 4</t>
  </si>
  <si>
    <t>Arrivée Lyon à 14h30 (6+1)</t>
  </si>
  <si>
    <t>Anim Albiez 6</t>
  </si>
  <si>
    <t>Arrivée Marseille à 14h36 (1+1)</t>
  </si>
  <si>
    <t>Départ 13h45 car Chabannes pour Annonay</t>
  </si>
  <si>
    <t>Arrivée Paris 13h05 (27+5)</t>
  </si>
  <si>
    <t>Arrivée car  Aubenas/Privas à 10h45 (16 départs)</t>
  </si>
  <si>
    <t>VALENCE  TGV</t>
  </si>
  <si>
    <t>Départ car ARSAC 12h30</t>
  </si>
  <si>
    <t>Car Chabannes</t>
  </si>
  <si>
    <t>Départ 14h45</t>
  </si>
  <si>
    <t>Arrivée car  Trans'Alpes 17h00 (16+3)</t>
  </si>
  <si>
    <t>16h15</t>
  </si>
  <si>
    <t>(14 Mart+ 2 Aubenas + 9 Valence)</t>
  </si>
  <si>
    <t>Arrivée car  15h45</t>
  </si>
  <si>
    <t>Départ car Trans'Alpes</t>
  </si>
  <si>
    <t>Anim Soubeyran 1</t>
  </si>
  <si>
    <t>Arrivée sur place 16h00</t>
  </si>
  <si>
    <t>16 enfants</t>
  </si>
  <si>
    <t>ST JEAN DE MAURIENNE</t>
  </si>
  <si>
    <t>Départ 13h55</t>
  </si>
  <si>
    <t>TGV 6813</t>
  </si>
  <si>
    <t>Arrivée Lyon 14h16 (8+1)</t>
  </si>
  <si>
    <t>Anim Pradet 3</t>
  </si>
  <si>
    <t>Départ 14h46</t>
  </si>
  <si>
    <t>Arrivée Paris 12h34 (7+1)</t>
  </si>
  <si>
    <t>Anim Pradet 1</t>
  </si>
  <si>
    <t>Départ 13h20</t>
  </si>
  <si>
    <t>TER 883321</t>
  </si>
  <si>
    <t>TER 886179</t>
  </si>
  <si>
    <t>Anim Albiez 5</t>
  </si>
  <si>
    <t>Anim Albiez 1</t>
  </si>
  <si>
    <t>Arrivée Nevers à 11h52  (13 +2)</t>
  </si>
  <si>
    <t>Arrivée Besançon à 11h30  (7 + 1)</t>
  </si>
  <si>
    <t>Départ 12h50</t>
  </si>
  <si>
    <t>Arrivée 15h15</t>
  </si>
  <si>
    <t>TER 18513</t>
  </si>
  <si>
    <t>GOLA ANNONAY</t>
  </si>
  <si>
    <r>
      <rPr>
        <b/>
        <sz val="24"/>
        <color rgb="FF0070C0"/>
        <rFont val="Aptos Narrow"/>
        <family val="2"/>
      </rPr>
      <t>*</t>
    </r>
    <r>
      <rPr>
        <b/>
        <sz val="11"/>
        <color theme="1"/>
        <rFont val="Aptos Narrow"/>
        <family val="2"/>
      </rPr>
      <t xml:space="preserve"> </t>
    </r>
    <r>
      <rPr>
        <sz val="11"/>
        <color theme="1"/>
        <rFont val="Aptos Narrow"/>
        <family val="2"/>
      </rPr>
      <t>à proximité de la voie K</t>
    </r>
    <r>
      <rPr>
        <b/>
        <sz val="11"/>
        <color theme="1"/>
        <rFont val="Aptos Narrow"/>
        <family val="2"/>
      </rPr>
      <t xml:space="preserve">, </t>
    </r>
    <r>
      <rPr>
        <sz val="11"/>
        <color theme="1"/>
        <rFont val="Aptos Narrow"/>
        <family val="2"/>
      </rPr>
      <t>situés près de la sortie "Villette" (côté Gare Routière / Villeurbanne)</t>
    </r>
  </si>
  <si>
    <t>Départ 08H31</t>
  </si>
  <si>
    <t>Départ 08h51</t>
  </si>
  <si>
    <t>TER 893905</t>
  </si>
  <si>
    <t>Départ 09h57</t>
  </si>
  <si>
    <t>TER 895853</t>
  </si>
  <si>
    <t>TGV INOUI 2087</t>
  </si>
  <si>
    <t>Arrivée 08h44 (8+1)</t>
  </si>
  <si>
    <t>7 enfants</t>
  </si>
  <si>
    <t>MULHOUSE-VILLE</t>
  </si>
  <si>
    <t>Départ 08h23</t>
  </si>
  <si>
    <t>Hall gare</t>
  </si>
  <si>
    <t>TER 96209</t>
  </si>
  <si>
    <t>MARSEILLE vers PRADET</t>
  </si>
  <si>
    <t>11h30</t>
  </si>
  <si>
    <t>VALENCE Ville vers ALBIEZ</t>
  </si>
  <si>
    <t>GRENOBLE vers ALBIEZ</t>
  </si>
  <si>
    <t>Départ 9h46</t>
  </si>
  <si>
    <t>TGV 6937</t>
  </si>
  <si>
    <t>Départ 11h22</t>
  </si>
  <si>
    <t>Départ 10h56</t>
  </si>
  <si>
    <t>TGV 6165</t>
  </si>
  <si>
    <t>TGV  6275</t>
  </si>
  <si>
    <t xml:space="preserve">7 enfants </t>
  </si>
  <si>
    <t>24 enfants</t>
  </si>
  <si>
    <t>27 enfants</t>
  </si>
  <si>
    <t>TGV</t>
  </si>
  <si>
    <t>PLAN DE TRANSPORT DIMANCHE  3 AOUT 25 - DEPARTS</t>
  </si>
  <si>
    <t>alessourd@ardeche.fr</t>
  </si>
  <si>
    <t>07 65 72 48 66</t>
  </si>
  <si>
    <t>06 19 07 27 25</t>
  </si>
  <si>
    <t>jriquez@ardeche.fr</t>
  </si>
  <si>
    <t>95 BOUCLE DE CHOMAISE 07290 PREAUX</t>
  </si>
  <si>
    <t>RIQUEZ JACQUELINE</t>
  </si>
  <si>
    <t>SAMUEL</t>
  </si>
  <si>
    <t>BRUN</t>
  </si>
  <si>
    <t>06 62 07 97 22</t>
  </si>
  <si>
    <t>hsoualil@ardeche.fr</t>
  </si>
  <si>
    <t>213 RUE DE TARTAVEL 07430 DAVEZIEUX</t>
  </si>
  <si>
    <t>SOUALIL HASSIA</t>
  </si>
  <si>
    <t>SOPHIA</t>
  </si>
  <si>
    <t>JASMINE</t>
  </si>
  <si>
    <t>DUPIN</t>
  </si>
  <si>
    <t>mccharignon@ardeche.fr</t>
  </si>
  <si>
    <t>07 87 05 80 09</t>
  </si>
  <si>
    <t>07 71 02 53 88</t>
  </si>
  <si>
    <t>mrabaglia@ardeche.fr</t>
  </si>
  <si>
    <t>130 CHEMIN DE PALISSE 07410 COLOMBIER LE VIEUX</t>
  </si>
  <si>
    <t>RABAGLIA MARTINE</t>
  </si>
  <si>
    <t>DUSSUT</t>
  </si>
  <si>
    <t>07 86 83 13 15</t>
  </si>
  <si>
    <t>j.riquez@ardeche.fr</t>
  </si>
  <si>
    <t>SESSYME</t>
  </si>
  <si>
    <t>GODONOU ATATA</t>
  </si>
  <si>
    <t>alesourd@ardeche.fr</t>
  </si>
  <si>
    <t>07 86 01 11 85</t>
  </si>
  <si>
    <t>lfoucart@ardeche.fr</t>
  </si>
  <si>
    <t>5303 ROUTE DU BOBON 07610 VION</t>
  </si>
  <si>
    <t>FOUCART LAURENT</t>
  </si>
  <si>
    <t>JINNI SAID</t>
  </si>
  <si>
    <t>KARA</t>
  </si>
  <si>
    <t>Suite annulation transport de GRENOBLE report sur LYON A/R.Vu avec le producteur le 21/07/25 LD</t>
  </si>
  <si>
    <t>ablachon@ardeche.fr</t>
  </si>
  <si>
    <t>220 CHEMIN DE MISERY 07610 SECHERAS</t>
  </si>
  <si>
    <t>BLACHON ANNIE</t>
  </si>
  <si>
    <t>ANGE</t>
  </si>
  <si>
    <t>ANSELME</t>
  </si>
  <si>
    <t>06 76 45 55 01</t>
  </si>
  <si>
    <t>vfanget@ardeche.fr</t>
  </si>
  <si>
    <t>75 RUELLE DE PREPEYSSEAU 07290 ARDOIX</t>
  </si>
  <si>
    <t>FANGET VERONIQUE</t>
  </si>
  <si>
    <t>MOLLIE</t>
  </si>
  <si>
    <t>FAUQUENBERGUE</t>
  </si>
  <si>
    <t>06 70 20 52 23</t>
  </si>
  <si>
    <t>mickaelmimiette26@gmail.com</t>
  </si>
  <si>
    <t>19 ALLEE CHARLES MARIE LECONTE DE LISLE 26700 PIERRELATTE</t>
  </si>
  <si>
    <t>MIMIETTE MICKAEL</t>
  </si>
  <si>
    <t>DUMONT</t>
  </si>
  <si>
    <t>06 33 25 09 29</t>
  </si>
  <si>
    <t>06 77 87 29 22</t>
  </si>
  <si>
    <t>casulaure@gmail.com</t>
  </si>
  <si>
    <t>800 ROUTE DE VAILLANT 07370 ECLASSAN</t>
  </si>
  <si>
    <t>CASU LAURE</t>
  </si>
  <si>
    <t>LAVILLE</t>
  </si>
  <si>
    <t>afontanet@ardeche.fr</t>
  </si>
  <si>
    <t>06 62 50 53 78</t>
  </si>
  <si>
    <t>vbarbato@ardeche.fr</t>
  </si>
  <si>
    <t>100 IMPASSE LE PECHER 07370 ECLASSAN</t>
  </si>
  <si>
    <t>BARBATO VALERIE</t>
  </si>
  <si>
    <t xml:space="preserve">LAVILLE </t>
  </si>
  <si>
    <t>06 09 60 02 14
06 23 15 17 07</t>
  </si>
  <si>
    <t>sonia.teisseire@gmail.com</t>
  </si>
  <si>
    <t>18 CHEMIN MIGNOT BAT A CITE DE LA CROZE  07100 ANNONAY</t>
  </si>
  <si>
    <t>TEISSEIRE SONIA</t>
  </si>
  <si>
    <t>BARRY</t>
  </si>
  <si>
    <t>rue St Joseph LE CHEYLARD</t>
  </si>
  <si>
    <t>MANAUDIER Laura</t>
  </si>
  <si>
    <t>Matthias</t>
  </si>
  <si>
    <t xml:space="preserve">MANAUDIER </t>
  </si>
  <si>
    <t>06 11 10 40 47</t>
  </si>
  <si>
    <t>adrienaubert14@hotmail.fr</t>
  </si>
  <si>
    <t>1178 ROUTE DE LA CROIX DU FRAYSSE 07300 CHEMINAS</t>
  </si>
  <si>
    <t>AUBERT MANON</t>
  </si>
  <si>
    <t>NATEO</t>
  </si>
  <si>
    <t>AUBERT</t>
  </si>
  <si>
    <t>ENAEL</t>
  </si>
  <si>
    <t>GLEIZE</t>
  </si>
  <si>
    <t>DES ANCIENNES FILATURES</t>
  </si>
  <si>
    <t>LAETITIA</t>
  </si>
  <si>
    <t>PUCHAUX</t>
  </si>
  <si>
    <t>TRISTAN</t>
  </si>
  <si>
    <t>DIAZ</t>
  </si>
  <si>
    <t>06 49 77 20 73</t>
  </si>
  <si>
    <t>06 98 24 01 27</t>
  </si>
  <si>
    <t>marylene.chabal@ardeche.fr</t>
  </si>
  <si>
    <t>2970 ROUTE D'AUBENAS LA LAUZE 07220 VIVIERS</t>
  </si>
  <si>
    <t>CHABAL MARYLENE</t>
  </si>
  <si>
    <t>KACY</t>
  </si>
  <si>
    <t>330 ROUTE DU MAZIBET 07210 ST LAGER BRASSAC</t>
  </si>
  <si>
    <t>JAUNATRE JEAN-LUC</t>
  </si>
  <si>
    <t>CILIA</t>
  </si>
  <si>
    <t>06 59 06 17 50
06 50 98 99 02</t>
  </si>
  <si>
    <t>chonchon1985@gmail.com</t>
  </si>
  <si>
    <t>2023 ROUTE DES PEYSSES 07190 ISSAMOULENC</t>
  </si>
  <si>
    <t>DALI CHARLOTTE ET SAMUEL</t>
  </si>
  <si>
    <t>ARJAN</t>
  </si>
  <si>
    <t>DALI</t>
  </si>
  <si>
    <t xml:space="preserve">LINA </t>
  </si>
  <si>
    <t>06 05 66 07 39</t>
  </si>
  <si>
    <t>amani_haddadlou@gmail.com</t>
  </si>
  <si>
    <t>2 BOULEVARD DES MOBILES 07000 PRIVAS</t>
  </si>
  <si>
    <t>HADDAD AMANI</t>
  </si>
  <si>
    <t>MAHMOUD</t>
  </si>
  <si>
    <t>MOSTAFA</t>
  </si>
  <si>
    <t>sciron@ardeche.fr</t>
  </si>
  <si>
    <t xml:space="preserve">06 87 61 76 78 </t>
  </si>
  <si>
    <t>07 86 20 13 26</t>
  </si>
  <si>
    <t>internat.mtl@lesfoyersmatter.fr</t>
  </si>
  <si>
    <t>53 PLACE DU FUST 26204 MONTELIMAR</t>
  </si>
  <si>
    <t>FOYER MATTER</t>
  </si>
  <si>
    <t>ORIANE</t>
  </si>
  <si>
    <t>BONNASSIEUX</t>
  </si>
  <si>
    <t>07 86 87 82 33</t>
  </si>
  <si>
    <t>sylvia.boudi@ardeche.fr</t>
  </si>
  <si>
    <t>6 RUE BOUDON 07400 LE TEIL</t>
  </si>
  <si>
    <t>BOUDI SYLVIA</t>
  </si>
  <si>
    <t>echapelle@ardeche.fr</t>
  </si>
  <si>
    <t>vanessa.audrey1384@gmail.fr</t>
  </si>
  <si>
    <t>KELYAN</t>
  </si>
  <si>
    <t>smylle@ardeche.fr</t>
  </si>
  <si>
    <t>06 83 82 64 55</t>
  </si>
  <si>
    <t>MYLLE SARAH</t>
  </si>
  <si>
    <t>114 ROUTE DE LA CHAUMETTE 07210 ALISSASS</t>
  </si>
  <si>
    <t>ALIZEA</t>
  </si>
  <si>
    <t>BARTHOLME</t>
  </si>
  <si>
    <t>nchaneac@ardeche.fr</t>
  </si>
  <si>
    <t>06 07 04 30 38</t>
  </si>
  <si>
    <t>CHANEAC NOELLIE</t>
  </si>
  <si>
    <t>06 71 93 60 00</t>
  </si>
  <si>
    <t>diane.colonna@orange.fr</t>
  </si>
  <si>
    <t>45 CHEMIN DES BARBIERS 07170 LUSSAS</t>
  </si>
  <si>
    <t>COLONNA DIANE</t>
  </si>
  <si>
    <t>OZIL</t>
  </si>
  <si>
    <t>06 86 30 58 62 
06 80 61 85 35</t>
  </si>
  <si>
    <t>thom.sub@hotmail.fr</t>
  </si>
  <si>
    <t>40 CHEMIN DULAUTARET 07200 AUBENAS</t>
  </si>
  <si>
    <t>SUBLIME THOMAS</t>
  </si>
  <si>
    <t>SUBLIME</t>
  </si>
  <si>
    <t>cmarco@ardeche.fr</t>
  </si>
  <si>
    <t>06 42 54 84 68</t>
  </si>
  <si>
    <t>MARCO CLAIRE</t>
  </si>
  <si>
    <t>06 87 97 98 51</t>
  </si>
  <si>
    <t>mlebouc@ardeche.fr</t>
  </si>
  <si>
    <t>675 ROUTE DES COLOMBS 07200 ST MICHEL DE BOULOGE</t>
  </si>
  <si>
    <t>LE BOUC MARIE CHRISTINE</t>
  </si>
  <si>
    <t>JORDAN</t>
  </si>
  <si>
    <t>FLEUTRY</t>
  </si>
  <si>
    <t>07 87 27 74 79</t>
  </si>
  <si>
    <t>06 63 36 77 68</t>
  </si>
  <si>
    <t>mdulae@ardeche.fr</t>
  </si>
  <si>
    <t>839 CHEMIN DE LA RIVIERE 07140 LES SALELLES</t>
  </si>
  <si>
    <t>DULAE MAGALI</t>
  </si>
  <si>
    <t>DAVID</t>
  </si>
  <si>
    <t>CASO</t>
  </si>
  <si>
    <t>06 63 47 24 75</t>
  </si>
  <si>
    <t>rcabri@ardeche.fr</t>
  </si>
  <si>
    <t>LE PLAN 4 IMPASSE DES IRIS 07200 ST PRIVAT</t>
  </si>
  <si>
    <t>CABRI RACHEL</t>
  </si>
  <si>
    <t>YANIS</t>
  </si>
  <si>
    <t>VINCENT</t>
  </si>
  <si>
    <t>06 83 82 64 55
04 75 87 83 00</t>
  </si>
  <si>
    <t>06 87 64 83 48
06 63 47 24 75</t>
  </si>
  <si>
    <t>rcabri@ardeche.fr jpcabri@ardeche.fr</t>
  </si>
  <si>
    <t>LE PLAN 4 IMPASSE DES IRIS 07200 SAINT-PRIVAT</t>
  </si>
  <si>
    <t>CABRI JEAN-PIERRE /RACHEL</t>
  </si>
  <si>
    <t>BABTISTE</t>
  </si>
  <si>
    <t xml:space="preserve">MICHAUD </t>
  </si>
  <si>
    <t>06 33 67 17 10</t>
  </si>
  <si>
    <t>christophe.trichet@neuf.fr</t>
  </si>
  <si>
    <t>73 BIS ROUTE DE LAZUEL 07200 AUBENAS</t>
  </si>
  <si>
    <t>TRICHET AGNES</t>
  </si>
  <si>
    <t>AMINE</t>
  </si>
  <si>
    <t>PRUNIERES AIT EL KADI</t>
  </si>
  <si>
    <t>eraimbaud@ardeche.fr</t>
  </si>
  <si>
    <t>06 40 40 17 18</t>
  </si>
  <si>
    <t>RAIMBAUD ELODIE</t>
  </si>
  <si>
    <t>06 31 12 20 94</t>
  </si>
  <si>
    <t>thierry.sylvie07@live.fr</t>
  </si>
  <si>
    <t>33 BOULEVARD DE LA CORNICHE 07200 AUBENAS</t>
  </si>
  <si>
    <t>GONTHIER SYLVIE</t>
  </si>
  <si>
    <t>LUCAS</t>
  </si>
  <si>
    <t>WINAUD-LAPIERRE</t>
  </si>
  <si>
    <t>06 87 57 98 81</t>
  </si>
  <si>
    <t>mclebouc@ardeche.fr</t>
  </si>
  <si>
    <t>675 ROUTE DES COLOMBS 07200 ST MICHEL DE BOULOGNE</t>
  </si>
  <si>
    <t>LEBOUC MARIE CHRISTINE</t>
  </si>
  <si>
    <t>kenza</t>
  </si>
  <si>
    <t>Anim Meyras 1</t>
  </si>
  <si>
    <t>Anim Meyras 3</t>
  </si>
  <si>
    <t>Anim Meyras 4</t>
  </si>
  <si>
    <t>Anim Soubeyran 3</t>
  </si>
  <si>
    <t>Anim Soubeyran 4</t>
  </si>
  <si>
    <t>Anim Soubeyran 5</t>
  </si>
  <si>
    <t>17h00</t>
  </si>
  <si>
    <t xml:space="preserve">MARSEILLE </t>
  </si>
  <si>
    <t>15h30</t>
  </si>
  <si>
    <t xml:space="preserve">Hall gare </t>
  </si>
  <si>
    <t>17h46</t>
  </si>
  <si>
    <t>19h09</t>
  </si>
  <si>
    <t>11h00</t>
  </si>
  <si>
    <t>11h15</t>
  </si>
  <si>
    <r>
      <rPr>
        <b/>
        <sz val="11"/>
        <color rgb="FF00B050"/>
        <rFont val="Aptos Narrow"/>
        <family val="2"/>
      </rPr>
      <t>Anims Meyras 1 et 2</t>
    </r>
    <r>
      <rPr>
        <sz val="11"/>
        <rFont val="Aptos Narrow"/>
        <family val="2"/>
      </rPr>
      <t xml:space="preserve"> avec Back to Back Valence-Meyras</t>
    </r>
  </si>
  <si>
    <t xml:space="preserve">LYON </t>
  </si>
  <si>
    <t>13h40</t>
  </si>
  <si>
    <t>PLAN DE TRANSPORT DIMANCHE  3 AOUT 25 - RETOURS</t>
  </si>
  <si>
    <t>PLAN DE TRANSPORTS – DIMANCHE 3 AOUT - RETOURS</t>
  </si>
  <si>
    <t>ENVOYER AUX TROIS</t>
  </si>
  <si>
    <t>dmonteillard@ardeche.fr
pbertau@ardeche.fr
dshegir@ardeche.fr</t>
  </si>
  <si>
    <t>04 75 87 87 33</t>
  </si>
  <si>
    <t>ILIANA</t>
  </si>
  <si>
    <t>PAYRAU GARCIA</t>
  </si>
  <si>
    <t>FONTANET ALEXANDRE</t>
  </si>
  <si>
    <t>LUCIE</t>
  </si>
  <si>
    <t>Anim Meyras 5</t>
  </si>
  <si>
    <t xml:space="preserve">Accueil de  2 Soub/ 4 Meyras à 14h15 </t>
  </si>
  <si>
    <t>Accueil 11 enfants  à 11h45</t>
  </si>
  <si>
    <t>Départ 13h09</t>
  </si>
  <si>
    <t>TER 883767</t>
  </si>
  <si>
    <r>
      <t xml:space="preserve">Arrivée car  Martigues 11h30 (14 +2) </t>
    </r>
    <r>
      <rPr>
        <b/>
        <sz val="11"/>
        <color theme="5"/>
        <rFont val="Aptos Narrow"/>
        <family val="2"/>
      </rPr>
      <t>16 PN Soubeyran</t>
    </r>
  </si>
  <si>
    <t>Arrivée car  ARSAC 15h00 (27+3)</t>
  </si>
  <si>
    <t>Arrivée 15h52 (même train)</t>
  </si>
  <si>
    <t>Arrivée Grenoble (1+1) à 14h03</t>
  </si>
  <si>
    <t>Accueil 3 enfants 12h00</t>
  </si>
  <si>
    <t>Assiatnce FD - Fanny</t>
  </si>
  <si>
    <t>12h00</t>
  </si>
  <si>
    <r>
      <t xml:space="preserve">Anims Meyras 1, 2, 3 et 4 </t>
    </r>
    <r>
      <rPr>
        <sz val="11"/>
        <rFont val="Aptos Narrow"/>
        <family val="2"/>
      </rPr>
      <t>avec  Back to Back Meyras-Valence</t>
    </r>
  </si>
  <si>
    <t xml:space="preserve">Anim Meyras 5 </t>
  </si>
  <si>
    <t>VALENCE VILLE vers ARDECHE</t>
  </si>
  <si>
    <t>VALENCE Ville vers Pradet</t>
  </si>
  <si>
    <t xml:space="preserve">Hall de la gare - devant Relay </t>
  </si>
  <si>
    <t>12h15</t>
  </si>
  <si>
    <t>Anim Pradet 8</t>
  </si>
  <si>
    <r>
      <t>Entre le magasin "Paul" et la "FNAC"</t>
    </r>
    <r>
      <rPr>
        <b/>
        <sz val="11"/>
        <color rgb="FF0070C0"/>
        <rFont val="Calibri"/>
        <family val="2"/>
      </rPr>
      <t xml:space="preserve"> *</t>
    </r>
    <r>
      <rPr>
        <sz val="11"/>
        <color theme="1"/>
        <rFont val="Calibri"/>
        <family val="2"/>
      </rPr>
      <t xml:space="preserve">
</t>
    </r>
  </si>
  <si>
    <t>Anim Pradet 7</t>
  </si>
  <si>
    <t>Anim Pradet 6</t>
  </si>
  <si>
    <t>15h15</t>
  </si>
  <si>
    <t>07H30</t>
  </si>
  <si>
    <t xml:space="preserve">Point accueil groupe n°2* </t>
  </si>
  <si>
    <t>09h30</t>
  </si>
  <si>
    <t>PARIS vers PRADET</t>
  </si>
  <si>
    <r>
      <t>Point accueil groupe n°2</t>
    </r>
    <r>
      <rPr>
        <b/>
        <sz val="16"/>
        <color rgb="FFFF0000"/>
        <rFont val="Calibri"/>
        <family val="2"/>
      </rPr>
      <t>*</t>
    </r>
    <r>
      <rPr>
        <sz val="16"/>
        <color rgb="FFFF0000"/>
        <rFont val="Calibri"/>
        <family val="2"/>
      </rPr>
      <t xml:space="preserve"> </t>
    </r>
  </si>
  <si>
    <t>08h15</t>
  </si>
  <si>
    <t>PARIS vers ALBIEZ</t>
  </si>
  <si>
    <t>PLAN DE TRANSPORTS – DIMANCHE 3 AOUT - DEPARTS</t>
  </si>
  <si>
    <r>
      <t xml:space="preserve">PARIS </t>
    </r>
    <r>
      <rPr>
        <b/>
        <sz val="16"/>
        <color theme="1"/>
        <rFont val="Aptos Narrow"/>
        <family val="2"/>
      </rPr>
      <t xml:space="preserve"> Gare de Lyon</t>
    </r>
    <r>
      <rPr>
        <b/>
        <sz val="28"/>
        <color theme="1"/>
        <rFont val="Aptos Narrow"/>
        <family val="2"/>
      </rPr>
      <t xml:space="preserve">
</t>
    </r>
  </si>
  <si>
    <t>Anim Meyras 6</t>
  </si>
  <si>
    <t>6 anims 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</si>
</sst>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"/>
    <numFmt numFmtId="165" formatCode="0#&quot; &quot;##&quot; &quot;##&quot; &quot;##&quot; &quot;##"/>
    <numFmt numFmtId="166" formatCode="dd\/mm\/yyyy"/>
  </numFmts>
  <fonts count="8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6"/>
      <color theme="1"/>
      <name val="Aptos Narrow"/>
      <family val="2"/>
    </font>
    <font>
      <sz val="11"/>
      <name val="Aptos Narrow"/>
      <family val="2"/>
    </font>
    <font>
      <b/>
      <sz val="14"/>
      <color theme="1"/>
      <name val="Calibri"/>
      <family val="2"/>
    </font>
    <font>
      <b/>
      <sz val="11"/>
      <color rgb="FF4D94D8"/>
      <name val="Aptos Narrow"/>
      <family val="2"/>
    </font>
    <font>
      <b/>
      <sz val="11"/>
      <color theme="5"/>
      <name val="Aptos Narrow"/>
      <family val="2"/>
    </font>
    <font>
      <sz val="14"/>
      <color theme="1"/>
      <name val="Calibri"/>
      <family val="2"/>
    </font>
    <font>
      <b/>
      <sz val="11"/>
      <color rgb="FF7030A0"/>
      <name val="Aptos Narrow"/>
      <family val="2"/>
    </font>
    <font>
      <b/>
      <sz val="11"/>
      <color theme="1"/>
      <name val="Aptos Narrow"/>
      <family val="2"/>
    </font>
    <font>
      <b/>
      <sz val="11"/>
      <color rgb="FF00B050"/>
      <name val="Aptos Narrow"/>
      <family val="2"/>
    </font>
    <font>
      <b/>
      <sz val="11"/>
      <color theme="9"/>
      <name val="Aptos Narrow"/>
      <family val="2"/>
    </font>
    <font>
      <b/>
      <sz val="18"/>
      <color theme="1"/>
      <name val="Aptos Narrow"/>
      <family val="2"/>
    </font>
    <font>
      <b/>
      <sz val="11"/>
      <color theme="1"/>
      <name val="Calibri"/>
      <family val="2"/>
    </font>
    <font>
      <sz val="11"/>
      <color rgb="FF0070C0"/>
      <name val="Aptos Narrow"/>
      <family val="2"/>
    </font>
    <font>
      <b/>
      <sz val="11"/>
      <color rgb="FF0070C0"/>
      <name val="Aptos Narrow"/>
      <family val="2"/>
    </font>
    <font>
      <b/>
      <sz val="11"/>
      <color theme="8"/>
      <name val="Aptos Narrow"/>
      <family val="2"/>
    </font>
    <font>
      <sz val="14"/>
      <color rgb="FF0070C0"/>
      <name val="Calibri"/>
      <family val="2"/>
    </font>
    <font>
      <sz val="22"/>
      <color rgb="FF0070C0"/>
      <name val="Aptos Narrow"/>
      <family val="2"/>
    </font>
    <font>
      <sz val="11"/>
      <color theme="5"/>
      <name val="Aptos Narrow"/>
      <family val="2"/>
    </font>
    <font>
      <sz val="12"/>
      <color theme="1"/>
      <name val="Aptos"/>
      <family val="2"/>
    </font>
    <font>
      <sz val="11"/>
      <color theme="1"/>
      <name val="Calibri"/>
      <family val="2"/>
    </font>
    <font>
      <b/>
      <sz val="11"/>
      <color rgb="FFFF0000"/>
      <name val="Aptos Narrow"/>
      <family val="2"/>
    </font>
    <font>
      <b/>
      <sz val="11"/>
      <color rgb="FF000000"/>
      <name val="Aptos"/>
      <family val="2"/>
    </font>
    <font>
      <b/>
      <sz val="11"/>
      <color theme="8"/>
      <name val="Arial"/>
      <family val="2"/>
    </font>
    <font>
      <b/>
      <sz val="11"/>
      <color theme="8"/>
      <name val="Aptos"/>
      <family val="2"/>
    </font>
    <font>
      <sz val="11"/>
      <color theme="8"/>
      <name val="Aptos Narrow"/>
      <family val="2"/>
    </font>
    <font>
      <sz val="12"/>
      <color theme="1"/>
      <name val="Calibri"/>
      <family val="2"/>
    </font>
    <font>
      <b/>
      <sz val="11"/>
      <color theme="5"/>
      <name val="Aptos"/>
      <family val="2"/>
    </font>
    <font>
      <b/>
      <sz val="14"/>
      <color theme="1"/>
      <name val="Aptos Narrow"/>
      <family val="2"/>
    </font>
    <font>
      <b/>
      <sz val="11"/>
      <name val="Aptos Narrow"/>
      <family val="2"/>
    </font>
    <font>
      <b/>
      <sz val="11"/>
      <color rgb="FF0070C0"/>
      <name val="Arial"/>
      <family val="2"/>
    </font>
    <font>
      <sz val="12"/>
      <color rgb="FF000000"/>
      <name val="Arial"/>
      <family val="2"/>
    </font>
    <font>
      <b/>
      <sz val="11"/>
      <color rgb="FFEE0000"/>
      <name val="Aptos Narrow"/>
      <family val="2"/>
    </font>
    <font>
      <sz val="12"/>
      <color rgb="FFEE0000"/>
      <name val="Aptos Narrow"/>
      <family val="2"/>
    </font>
    <font>
      <b/>
      <sz val="18"/>
      <color rgb="FFFF0000"/>
      <name val="Aptos Narrow"/>
      <family val="2"/>
    </font>
    <font>
      <b/>
      <sz val="14"/>
      <color rgb="FFFF0000"/>
      <name val="Aptos Narrow"/>
      <family val="2"/>
    </font>
    <font>
      <b/>
      <sz val="28"/>
      <color rgb="FF0070C0"/>
      <name val="Aptos Narrow"/>
      <family val="2"/>
    </font>
    <font>
      <sz val="12"/>
      <color rgb="FFEE0000"/>
      <name val="Arial"/>
      <family val="2"/>
    </font>
    <font>
      <b/>
      <sz val="11"/>
      <color rgb="FFBF4F14"/>
      <name val="Aptos Narrow"/>
      <family val="2"/>
    </font>
    <font>
      <sz val="12"/>
      <color theme="1"/>
      <name val="Aptos Narrow"/>
      <family val="2"/>
    </font>
    <font>
      <sz val="10"/>
      <color theme="1"/>
      <name val="Aptos Narrow"/>
      <family val="2"/>
    </font>
    <font>
      <b/>
      <sz val="12"/>
      <color theme="1"/>
      <name val="Aptos Narrow"/>
      <family val="2"/>
    </font>
    <font>
      <b/>
      <sz val="20"/>
      <color theme="1"/>
      <name val="Aptos Narrow"/>
      <family val="2"/>
    </font>
    <font>
      <b/>
      <sz val="14"/>
      <color theme="5"/>
      <name val="Aptos Narrow"/>
      <family val="2"/>
    </font>
    <font>
      <b/>
      <sz val="11"/>
      <name val="Aptos Narrow"/>
      <family val="2"/>
      <scheme val="minor"/>
    </font>
    <font>
      <b/>
      <sz val="14"/>
      <color theme="8"/>
      <name val="Calibri"/>
      <family val="2"/>
    </font>
    <font>
      <sz val="11"/>
      <color rgb="FFBF4F14"/>
      <name val="Aptos Narrow"/>
      <family val="2"/>
    </font>
    <font>
      <sz val="11"/>
      <color rgb="FF333333"/>
      <name val="Arial"/>
      <family val="2"/>
    </font>
    <font>
      <sz val="9"/>
      <color rgb="FF333333"/>
      <name val="Arial"/>
      <family val="2"/>
    </font>
    <font>
      <sz val="8"/>
      <name val="Aptos Narrow"/>
      <family val="2"/>
      <scheme val="minor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sz val="8"/>
      <color rgb="FF000000"/>
      <name val="Tahoma"/>
      <family val="2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theme="1"/>
      <name val="Aptos Narrow"/>
      <family val="2"/>
    </font>
    <font>
      <sz val="8"/>
      <color theme="1"/>
      <name val="Aptos Narrow"/>
      <family val="2"/>
    </font>
    <font>
      <sz val="11"/>
      <color theme="3" tint="0.499984740745262"/>
      <name val="Aptos Narrow"/>
      <family val="2"/>
    </font>
    <font>
      <b/>
      <sz val="12"/>
      <color rgb="FF0070C0"/>
      <name val="Aptos Narrow"/>
      <family val="2"/>
    </font>
    <font>
      <b/>
      <sz val="11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</font>
    <font>
      <b/>
      <sz val="11"/>
      <color theme="3" tint="0.499984740745262"/>
      <name val="Aptos Narrow"/>
      <family val="2"/>
    </font>
    <font>
      <sz val="11"/>
      <color theme="8"/>
      <name val="Aptos Narrow"/>
      <family val="2"/>
      <scheme val="minor"/>
    </font>
    <font>
      <sz val="11"/>
      <color theme="3" tint="0.499984740745262"/>
      <name val="Aptos Narrow"/>
      <family val="2"/>
      <scheme val="minor"/>
    </font>
    <font>
      <b/>
      <sz val="12"/>
      <color theme="8"/>
      <name val="Calibri"/>
      <family val="2"/>
    </font>
    <font>
      <b/>
      <sz val="12"/>
      <color theme="1"/>
      <name val="Calibri"/>
      <family val="2"/>
    </font>
    <font>
      <b/>
      <sz val="11"/>
      <color theme="8"/>
      <name val="Calibri"/>
      <family val="2"/>
    </font>
    <font>
      <sz val="10"/>
      <color theme="3" tint="0.499984740745262"/>
      <name val="Aptos Narrow"/>
      <family val="2"/>
    </font>
    <font>
      <sz val="10"/>
      <name val="Aptos Narrow"/>
      <family val="2"/>
    </font>
    <font>
      <b/>
      <sz val="24"/>
      <color rgb="FF0070C0"/>
      <name val="Aptos Narrow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Tahoma"/>
      <family val="2"/>
    </font>
    <font>
      <b/>
      <sz val="8"/>
      <color rgb="FF000000"/>
      <name val="Tahoma"/>
      <family val="2"/>
    </font>
    <font>
      <u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"/>
      <family val="2"/>
    </font>
    <font>
      <b/>
      <sz val="11"/>
      <color rgb="FF0070C0"/>
      <name val="Calibri"/>
      <family val="2"/>
    </font>
    <font>
      <b/>
      <sz val="28"/>
      <color theme="1"/>
      <name val="Aptos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49EDD"/>
      </patternFill>
    </fill>
    <fill>
      <patternFill patternType="solid">
        <fgColor rgb="FFE49EDD"/>
        <bgColor rgb="FFE49ED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C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89999084444715716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54" fillId="0" borderId="0" applyNumberFormat="0" applyFill="0" applyBorder="0" applyAlignment="0" applyProtection="0"/>
  </cellStyleXfs>
  <cellXfs count="625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3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2" fillId="3" borderId="0" xfId="1" applyFont="1" applyFill="1" applyAlignment="1">
      <alignment horizontal="center"/>
    </xf>
    <xf numFmtId="0" fontId="6" fillId="0" borderId="0" xfId="1" applyFont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1" fillId="0" borderId="0" xfId="1" applyFont="1"/>
    <xf numFmtId="0" fontId="3" fillId="3" borderId="0" xfId="1" applyFont="1" applyFill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7" fillId="3" borderId="10" xfId="1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5" fillId="0" borderId="10" xfId="1" applyFont="1" applyBorder="1" applyAlignment="1">
      <alignment horizontal="left" vertical="top" wrapText="1"/>
    </xf>
    <xf numFmtId="0" fontId="8" fillId="0" borderId="10" xfId="1" applyFont="1" applyBorder="1" applyAlignment="1">
      <alignment vertical="center"/>
    </xf>
    <xf numFmtId="0" fontId="22" fillId="0" borderId="0" xfId="1" applyFont="1" applyAlignment="1">
      <alignment vertical="center" wrapText="1"/>
    </xf>
    <xf numFmtId="0" fontId="23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17" fillId="3" borderId="0" xfId="1" applyFont="1" applyFill="1" applyAlignment="1">
      <alignment horizontal="center"/>
    </xf>
    <xf numFmtId="0" fontId="29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0" fontId="32" fillId="0" borderId="13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4" fillId="0" borderId="0" xfId="1" applyFont="1"/>
    <xf numFmtId="0" fontId="35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0" fillId="0" borderId="0" xfId="1" applyFont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41" fillId="0" borderId="0" xfId="1" applyFont="1" applyAlignment="1">
      <alignment horizontal="center"/>
    </xf>
    <xf numFmtId="0" fontId="18" fillId="3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4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43" fillId="3" borderId="0" xfId="1" applyFont="1" applyFill="1"/>
    <xf numFmtId="164" fontId="3" fillId="0" borderId="0" xfId="1" applyNumberFormat="1" applyFont="1" applyAlignment="1">
      <alignment horizontal="center"/>
    </xf>
    <xf numFmtId="164" fontId="3" fillId="3" borderId="0" xfId="1" applyNumberFormat="1" applyFont="1" applyFill="1"/>
    <xf numFmtId="164" fontId="16" fillId="3" borderId="0" xfId="1" applyNumberFormat="1" applyFont="1" applyFill="1" applyAlignment="1">
      <alignment horizontal="center"/>
    </xf>
    <xf numFmtId="0" fontId="16" fillId="3" borderId="0" xfId="1" applyFont="1" applyFill="1" applyAlignment="1">
      <alignment horizontal="center"/>
    </xf>
    <xf numFmtId="0" fontId="3" fillId="0" borderId="18" xfId="1" applyFont="1" applyBorder="1" applyAlignment="1">
      <alignment horizontal="center"/>
    </xf>
    <xf numFmtId="0" fontId="3" fillId="0" borderId="0" xfId="1" applyFont="1"/>
    <xf numFmtId="0" fontId="44" fillId="0" borderId="0" xfId="1" applyFont="1" applyAlignment="1">
      <alignment horizontal="center" vertical="center"/>
    </xf>
    <xf numFmtId="0" fontId="21" fillId="3" borderId="0" xfId="1" applyFont="1" applyFill="1" applyAlignment="1">
      <alignment horizontal="center"/>
    </xf>
    <xf numFmtId="0" fontId="46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3" fillId="3" borderId="0" xfId="1" applyFont="1" applyFill="1" applyAlignment="1">
      <alignment horizontal="center" vertical="center"/>
    </xf>
    <xf numFmtId="0" fontId="44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8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12" fillId="0" borderId="0" xfId="1" applyFont="1"/>
    <xf numFmtId="0" fontId="3" fillId="3" borderId="0" xfId="1" applyFont="1" applyFill="1"/>
    <xf numFmtId="0" fontId="3" fillId="0" borderId="0" xfId="1" applyFont="1" applyAlignment="1">
      <alignment horizontal="center" vertical="center"/>
    </xf>
    <xf numFmtId="22" fontId="3" fillId="0" borderId="0" xfId="1" applyNumberFormat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8" fillId="0" borderId="0" xfId="1" applyFont="1"/>
    <xf numFmtId="0" fontId="11" fillId="2" borderId="29" xfId="1" applyFont="1" applyFill="1" applyBorder="1" applyAlignment="1">
      <alignment horizontal="center"/>
    </xf>
    <xf numFmtId="0" fontId="10" fillId="0" borderId="0" xfId="1" applyFont="1"/>
    <xf numFmtId="22" fontId="3" fillId="3" borderId="0" xfId="1" applyNumberFormat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10" fillId="3" borderId="0" xfId="1" applyFont="1" applyFill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32" fillId="0" borderId="0" xfId="1" applyFont="1" applyAlignment="1">
      <alignment horizontal="center"/>
    </xf>
    <xf numFmtId="0" fontId="32" fillId="0" borderId="10" xfId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5" fillId="3" borderId="0" xfId="1" applyFont="1" applyFill="1" applyAlignment="1">
      <alignment horizontal="center"/>
    </xf>
    <xf numFmtId="0" fontId="53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8" borderId="0" xfId="0" applyFill="1"/>
    <xf numFmtId="14" fontId="0" fillId="8" borderId="0" xfId="0" applyNumberFormat="1" applyFill="1"/>
    <xf numFmtId="0" fontId="0" fillId="6" borderId="10" xfId="0" applyFill="1" applyBorder="1" applyAlignment="1">
      <alignment horizontal="center"/>
    </xf>
    <xf numFmtId="0" fontId="54" fillId="6" borderId="10" xfId="2" applyFill="1" applyBorder="1" applyAlignment="1">
      <alignment horizontal="center"/>
    </xf>
    <xf numFmtId="14" fontId="0" fillId="6" borderId="10" xfId="0" applyNumberFormat="1" applyFill="1" applyBorder="1" applyAlignment="1">
      <alignment horizontal="center"/>
    </xf>
    <xf numFmtId="14" fontId="0" fillId="0" borderId="0" xfId="0" applyNumberFormat="1"/>
    <xf numFmtId="0" fontId="0" fillId="9" borderId="10" xfId="0" applyFill="1" applyBorder="1"/>
    <xf numFmtId="0" fontId="55" fillId="6" borderId="10" xfId="0" applyFont="1" applyFill="1" applyBorder="1" applyAlignment="1">
      <alignment horizontal="center" vertical="center"/>
    </xf>
    <xf numFmtId="14" fontId="55" fillId="6" borderId="10" xfId="0" applyNumberFormat="1" applyFont="1" applyFill="1" applyBorder="1" applyAlignment="1">
      <alignment horizontal="center" vertical="center"/>
    </xf>
    <xf numFmtId="0" fontId="0" fillId="0" borderId="10" xfId="0" applyBorder="1"/>
    <xf numFmtId="0" fontId="54" fillId="6" borderId="0" xfId="2" applyFill="1" applyBorder="1" applyAlignment="1">
      <alignment horizontal="center" vertical="center"/>
    </xf>
    <xf numFmtId="165" fontId="55" fillId="6" borderId="0" xfId="0" applyNumberFormat="1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165" fontId="55" fillId="6" borderId="10" xfId="0" applyNumberFormat="1" applyFont="1" applyFill="1" applyBorder="1" applyAlignment="1">
      <alignment horizontal="center" vertical="center"/>
    </xf>
    <xf numFmtId="0" fontId="54" fillId="6" borderId="10" xfId="2" applyFill="1" applyBorder="1" applyAlignment="1">
      <alignment horizontal="center" vertical="center"/>
    </xf>
    <xf numFmtId="166" fontId="55" fillId="6" borderId="10" xfId="0" applyNumberFormat="1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 wrapText="1"/>
    </xf>
    <xf numFmtId="0" fontId="0" fillId="9" borderId="0" xfId="0" applyFill="1"/>
    <xf numFmtId="165" fontId="54" fillId="6" borderId="0" xfId="2" applyNumberFormat="1" applyFill="1" applyBorder="1" applyAlignment="1">
      <alignment horizontal="center" vertical="center"/>
    </xf>
    <xf numFmtId="166" fontId="55" fillId="6" borderId="0" xfId="0" applyNumberFormat="1" applyFont="1" applyFill="1" applyAlignment="1">
      <alignment horizontal="center" vertical="center"/>
    </xf>
    <xf numFmtId="14" fontId="55" fillId="6" borderId="0" xfId="0" applyNumberFormat="1" applyFont="1" applyFill="1" applyAlignment="1">
      <alignment horizontal="center" vertical="center"/>
    </xf>
    <xf numFmtId="0" fontId="54" fillId="6" borderId="0" xfId="2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54" fillId="6" borderId="0" xfId="2" applyNumberFormat="1" applyFill="1" applyBorder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14" fontId="0" fillId="10" borderId="0" xfId="0" applyNumberFormat="1" applyFill="1"/>
    <xf numFmtId="0" fontId="0" fillId="10" borderId="0" xfId="0" applyFill="1"/>
    <xf numFmtId="0" fontId="0" fillId="11" borderId="0" xfId="0" applyFill="1"/>
    <xf numFmtId="14" fontId="0" fillId="11" borderId="0" xfId="0" applyNumberFormat="1" applyFill="1"/>
    <xf numFmtId="14" fontId="0" fillId="12" borderId="0" xfId="0" applyNumberFormat="1" applyFill="1"/>
    <xf numFmtId="0" fontId="0" fillId="12" borderId="0" xfId="0" applyFill="1"/>
    <xf numFmtId="0" fontId="0" fillId="5" borderId="0" xfId="0" applyFill="1"/>
    <xf numFmtId="14" fontId="0" fillId="5" borderId="0" xfId="0" applyNumberFormat="1" applyFill="1"/>
    <xf numFmtId="0" fontId="11" fillId="13" borderId="11" xfId="1" applyFont="1" applyFill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8" fillId="3" borderId="0" xfId="1" applyFont="1" applyFill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56" fillId="9" borderId="10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vertical="center"/>
    </xf>
    <xf numFmtId="0" fontId="54" fillId="6" borderId="10" xfId="2" applyFill="1" applyBorder="1" applyAlignment="1">
      <alignment vertical="center"/>
    </xf>
    <xf numFmtId="0" fontId="54" fillId="6" borderId="10" xfId="2" applyNumberFormat="1" applyFill="1" applyBorder="1" applyAlignment="1">
      <alignment horizontal="left" vertical="center"/>
    </xf>
    <xf numFmtId="0" fontId="55" fillId="5" borderId="10" xfId="0" applyFont="1" applyFill="1" applyBorder="1" applyAlignment="1">
      <alignment horizontal="center" vertical="center"/>
    </xf>
    <xf numFmtId="14" fontId="55" fillId="5" borderId="10" xfId="0" applyNumberFormat="1" applyFont="1" applyFill="1" applyBorder="1" applyAlignment="1">
      <alignment horizontal="center" vertical="center"/>
    </xf>
    <xf numFmtId="166" fontId="55" fillId="5" borderId="10" xfId="0" applyNumberFormat="1" applyFont="1" applyFill="1" applyBorder="1" applyAlignment="1">
      <alignment horizontal="center" vertical="center"/>
    </xf>
    <xf numFmtId="0" fontId="0" fillId="9" borderId="13" xfId="0" applyFill="1" applyBorder="1"/>
    <xf numFmtId="0" fontId="44" fillId="5" borderId="11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11" fillId="7" borderId="11" xfId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0" fontId="11" fillId="14" borderId="13" xfId="1" applyFont="1" applyFill="1" applyBorder="1" applyAlignment="1">
      <alignment horizontal="center"/>
    </xf>
    <xf numFmtId="0" fontId="4" fillId="4" borderId="30" xfId="1" applyFont="1" applyFill="1" applyBorder="1" applyAlignment="1">
      <alignment horizontal="center"/>
    </xf>
    <xf numFmtId="0" fontId="42" fillId="0" borderId="13" xfId="1" applyFont="1" applyBorder="1" applyAlignment="1">
      <alignment horizontal="center"/>
    </xf>
    <xf numFmtId="164" fontId="11" fillId="4" borderId="13" xfId="1" applyNumberFormat="1" applyFont="1" applyFill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3" fillId="3" borderId="13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/>
    </xf>
    <xf numFmtId="0" fontId="11" fillId="3" borderId="13" xfId="1" applyFont="1" applyFill="1" applyBorder="1" applyAlignment="1">
      <alignment horizontal="center"/>
    </xf>
    <xf numFmtId="0" fontId="51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9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9" fillId="0" borderId="1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8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1" fillId="0" borderId="0" xfId="0" applyFont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16" borderId="0" xfId="0" applyFont="1" applyFill="1" applyAlignment="1">
      <alignment horizontal="center"/>
    </xf>
    <xf numFmtId="0" fontId="11" fillId="16" borderId="17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3" xfId="0" applyFont="1" applyBorder="1" applyAlignment="1">
      <alignment horizontal="center"/>
    </xf>
    <xf numFmtId="0" fontId="11" fillId="18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4" fillId="0" borderId="0" xfId="0" applyFont="1"/>
    <xf numFmtId="0" fontId="4" fillId="18" borderId="1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18" xfId="0" applyFont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6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32" fillId="6" borderId="11" xfId="0" applyFont="1" applyFill="1" applyBorder="1" applyAlignment="1">
      <alignment horizontal="center"/>
    </xf>
    <xf numFmtId="22" fontId="3" fillId="3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18" fillId="0" borderId="0" xfId="0" applyFont="1" applyAlignment="1">
      <alignment horizontal="center"/>
    </xf>
    <xf numFmtId="0" fontId="8" fillId="0" borderId="0" xfId="0" applyFont="1"/>
    <xf numFmtId="0" fontId="12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22" fontId="3" fillId="0" borderId="0" xfId="0" applyNumberFormat="1" applyFont="1" applyAlignment="1">
      <alignment horizontal="center"/>
    </xf>
    <xf numFmtId="0" fontId="63" fillId="6" borderId="11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2" fillId="3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" fillId="3" borderId="0" xfId="0" applyFont="1" applyFill="1"/>
    <xf numFmtId="0" fontId="64" fillId="7" borderId="11" xfId="0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11" fillId="19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2" fillId="0" borderId="0" xfId="0" applyFont="1"/>
    <xf numFmtId="0" fontId="6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18" borderId="35" xfId="0" applyFont="1" applyFill="1" applyBorder="1" applyAlignment="1">
      <alignment horizontal="center"/>
    </xf>
    <xf numFmtId="0" fontId="3" fillId="20" borderId="0" xfId="0" applyFont="1" applyFill="1" applyAlignment="1">
      <alignment horizontal="center"/>
    </xf>
    <xf numFmtId="0" fontId="21" fillId="20" borderId="0" xfId="0" applyFont="1" applyFill="1" applyAlignment="1">
      <alignment horizontal="center"/>
    </xf>
    <xf numFmtId="0" fontId="12" fillId="0" borderId="19" xfId="0" applyFont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46" fillId="20" borderId="0" xfId="0" applyFont="1" applyFill="1" applyAlignment="1">
      <alignment horizontal="center"/>
    </xf>
    <xf numFmtId="0" fontId="18" fillId="20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60" fillId="0" borderId="0" xfId="0" applyFont="1"/>
    <xf numFmtId="0" fontId="65" fillId="0" borderId="0" xfId="0" applyFont="1"/>
    <xf numFmtId="0" fontId="18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8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0" fontId="28" fillId="0" borderId="0" xfId="0" applyFont="1"/>
    <xf numFmtId="0" fontId="66" fillId="0" borderId="0" xfId="0" applyFont="1"/>
    <xf numFmtId="0" fontId="18" fillId="0" borderId="0" xfId="0" applyFont="1"/>
    <xf numFmtId="0" fontId="11" fillId="21" borderId="0" xfId="0" applyFont="1" applyFill="1" applyAlignment="1">
      <alignment horizontal="center"/>
    </xf>
    <xf numFmtId="0" fontId="6" fillId="21" borderId="0" xfId="0" applyFont="1" applyFill="1" applyAlignment="1">
      <alignment horizontal="center" vertical="center"/>
    </xf>
    <xf numFmtId="0" fontId="11" fillId="20" borderId="0" xfId="0" applyFont="1" applyFill="1" applyAlignment="1">
      <alignment horizontal="center"/>
    </xf>
    <xf numFmtId="0" fontId="67" fillId="0" borderId="0" xfId="0" applyFont="1"/>
    <xf numFmtId="0" fontId="14" fillId="21" borderId="0" xfId="0" applyFont="1" applyFill="1" applyAlignment="1">
      <alignment horizontal="center"/>
    </xf>
    <xf numFmtId="0" fontId="44" fillId="23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8" fillId="3" borderId="1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3" borderId="36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65" fillId="3" borderId="0" xfId="0" applyFont="1" applyFill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18" fillId="0" borderId="0" xfId="0" applyFont="1" applyAlignment="1">
      <alignment horizontal="right"/>
    </xf>
    <xf numFmtId="0" fontId="60" fillId="3" borderId="0" xfId="0" applyFont="1" applyFill="1" applyAlignment="1">
      <alignment horizontal="center"/>
    </xf>
    <xf numFmtId="0" fontId="8" fillId="0" borderId="35" xfId="0" applyFont="1" applyBorder="1" applyAlignment="1">
      <alignment horizontal="center"/>
    </xf>
    <xf numFmtId="0" fontId="8" fillId="20" borderId="0" xfId="0" applyFont="1" applyFill="1" applyAlignment="1">
      <alignment horizontal="center"/>
    </xf>
    <xf numFmtId="0" fontId="5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0" fillId="0" borderId="18" xfId="0" applyFont="1" applyBorder="1" applyAlignment="1">
      <alignment horizontal="center"/>
    </xf>
    <xf numFmtId="0" fontId="23" fillId="3" borderId="13" xfId="0" applyFont="1" applyFill="1" applyBorder="1" applyAlignment="1">
      <alignment horizontal="center" vertical="center"/>
    </xf>
    <xf numFmtId="0" fontId="32" fillId="12" borderId="11" xfId="0" applyFont="1" applyFill="1" applyBorder="1" applyAlignment="1">
      <alignment horizontal="center"/>
    </xf>
    <xf numFmtId="0" fontId="11" fillId="22" borderId="18" xfId="0" applyFont="1" applyFill="1" applyBorder="1" applyAlignment="1">
      <alignment horizontal="center"/>
    </xf>
    <xf numFmtId="0" fontId="68" fillId="3" borderId="13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/>
    </xf>
    <xf numFmtId="164" fontId="11" fillId="4" borderId="18" xfId="0" applyNumberFormat="1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69" fillId="22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24" borderId="0" xfId="0" applyFont="1" applyFill="1" applyAlignment="1">
      <alignment horizontal="center"/>
    </xf>
    <xf numFmtId="0" fontId="42" fillId="0" borderId="18" xfId="0" applyFont="1" applyBorder="1" applyAlignment="1">
      <alignment horizontal="center"/>
    </xf>
    <xf numFmtId="0" fontId="14" fillId="22" borderId="9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4" fillId="2" borderId="11" xfId="0" applyFont="1" applyFill="1" applyBorder="1" applyAlignment="1">
      <alignment horizontal="center"/>
    </xf>
    <xf numFmtId="0" fontId="60" fillId="20" borderId="0" xfId="0" applyFont="1" applyFill="1" applyAlignment="1">
      <alignment horizontal="center"/>
    </xf>
    <xf numFmtId="164" fontId="3" fillId="0" borderId="0" xfId="0" applyNumberFormat="1" applyFont="1"/>
    <xf numFmtId="0" fontId="17" fillId="2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4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2" fillId="17" borderId="13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32" fillId="0" borderId="11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70" fillId="0" borderId="13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32" fillId="3" borderId="11" xfId="0" applyFont="1" applyFill="1" applyBorder="1" applyAlignment="1">
      <alignment horizontal="center"/>
    </xf>
    <xf numFmtId="164" fontId="3" fillId="3" borderId="0" xfId="0" applyNumberFormat="1" applyFont="1" applyFill="1"/>
    <xf numFmtId="164" fontId="60" fillId="20" borderId="0" xfId="0" applyNumberFormat="1" applyFont="1" applyFill="1" applyAlignment="1">
      <alignment horizontal="center"/>
    </xf>
    <xf numFmtId="164" fontId="60" fillId="0" borderId="0" xfId="0" applyNumberFormat="1" applyFont="1" applyAlignment="1">
      <alignment horizontal="center"/>
    </xf>
    <xf numFmtId="0" fontId="43" fillId="3" borderId="0" xfId="0" applyFont="1" applyFill="1"/>
    <xf numFmtId="0" fontId="71" fillId="20" borderId="0" xfId="0" applyFont="1" applyFill="1" applyAlignment="1">
      <alignment horizontal="center"/>
    </xf>
    <xf numFmtId="0" fontId="71" fillId="0" borderId="0" xfId="0" applyFont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2" fillId="0" borderId="13" xfId="0" applyFont="1" applyBorder="1" applyAlignment="1">
      <alignment horizontal="center"/>
    </xf>
    <xf numFmtId="0" fontId="11" fillId="3" borderId="0" xfId="0" applyFont="1" applyFill="1"/>
    <xf numFmtId="0" fontId="11" fillId="25" borderId="11" xfId="0" applyFont="1" applyFill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5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4" fillId="5" borderId="1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0" borderId="10" xfId="0" applyFont="1" applyBorder="1"/>
    <xf numFmtId="0" fontId="11" fillId="5" borderId="11" xfId="0" applyFont="1" applyFill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5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0" xfId="0" applyFont="1" applyBorder="1"/>
    <xf numFmtId="0" fontId="9" fillId="0" borderId="13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0" fontId="44" fillId="3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1" fillId="0" borderId="0" xfId="0" applyFont="1"/>
    <xf numFmtId="0" fontId="14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19" borderId="10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27" borderId="10" xfId="0" applyFill="1" applyBorder="1" applyAlignment="1">
      <alignment horizontal="left"/>
    </xf>
    <xf numFmtId="0" fontId="54" fillId="6" borderId="10" xfId="2" applyNumberFormat="1" applyFill="1" applyBorder="1" applyAlignment="1">
      <alignment horizontal="center" vertical="center"/>
    </xf>
    <xf numFmtId="0" fontId="0" fillId="19" borderId="0" xfId="0" applyFill="1"/>
    <xf numFmtId="0" fontId="79" fillId="6" borderId="0" xfId="0" applyFont="1" applyFill="1" applyAlignment="1">
      <alignment horizontal="center" vertical="center"/>
    </xf>
    <xf numFmtId="165" fontId="54" fillId="6" borderId="10" xfId="2" applyNumberFormat="1" applyFill="1" applyBorder="1" applyAlignment="1">
      <alignment horizontal="center" vertical="center"/>
    </xf>
    <xf numFmtId="14" fontId="0" fillId="27" borderId="0" xfId="0" applyNumberFormat="1" applyFill="1"/>
    <xf numFmtId="0" fontId="57" fillId="6" borderId="10" xfId="0" applyFont="1" applyFill="1" applyBorder="1" applyAlignment="1">
      <alignment horizontal="center"/>
    </xf>
    <xf numFmtId="0" fontId="81" fillId="6" borderId="10" xfId="2" applyFont="1" applyFill="1" applyBorder="1" applyAlignment="1">
      <alignment horizontal="center"/>
    </xf>
    <xf numFmtId="0" fontId="82" fillId="6" borderId="10" xfId="0" applyFont="1" applyFill="1" applyBorder="1" applyAlignment="1">
      <alignment horizontal="center"/>
    </xf>
    <xf numFmtId="0" fontId="83" fillId="6" borderId="10" xfId="0" applyFont="1" applyFill="1" applyBorder="1" applyAlignment="1">
      <alignment horizontal="center"/>
    </xf>
    <xf numFmtId="14" fontId="83" fillId="6" borderId="10" xfId="0" applyNumberFormat="1" applyFont="1" applyFill="1" applyBorder="1" applyAlignment="1">
      <alignment horizontal="center"/>
    </xf>
    <xf numFmtId="0" fontId="0" fillId="27" borderId="0" xfId="0" applyFill="1" applyAlignment="1">
      <alignment horizontal="left"/>
    </xf>
    <xf numFmtId="0" fontId="55" fillId="28" borderId="10" xfId="0" applyFont="1" applyFill="1" applyBorder="1" applyAlignment="1">
      <alignment horizontal="center" vertical="center"/>
    </xf>
    <xf numFmtId="0" fontId="78" fillId="6" borderId="0" xfId="2" applyFont="1" applyFill="1" applyBorder="1" applyAlignment="1">
      <alignment horizontal="center" vertical="center"/>
    </xf>
    <xf numFmtId="165" fontId="79" fillId="6" borderId="0" xfId="0" applyNumberFormat="1" applyFont="1" applyFill="1" applyAlignment="1">
      <alignment horizontal="center" vertical="center"/>
    </xf>
    <xf numFmtId="166" fontId="79" fillId="6" borderId="0" xfId="0" applyNumberFormat="1" applyFont="1" applyFill="1" applyAlignment="1">
      <alignment horizontal="center" vertical="center"/>
    </xf>
    <xf numFmtId="14" fontId="79" fillId="6" borderId="0" xfId="0" applyNumberFormat="1" applyFont="1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0" fillId="12" borderId="0" xfId="0" applyFill="1" applyAlignment="1">
      <alignment horizontal="left"/>
    </xf>
    <xf numFmtId="0" fontId="82" fillId="27" borderId="0" xfId="0" applyFont="1" applyFill="1" applyAlignment="1">
      <alignment horizontal="left"/>
    </xf>
    <xf numFmtId="165" fontId="54" fillId="6" borderId="0" xfId="2" applyNumberFormat="1" applyFill="1" applyBorder="1" applyAlignment="1">
      <alignment horizontal="left" vertical="center"/>
    </xf>
    <xf numFmtId="165" fontId="0" fillId="6" borderId="0" xfId="0" applyNumberFormat="1" applyFill="1"/>
    <xf numFmtId="0" fontId="55" fillId="6" borderId="0" xfId="0" applyFont="1" applyFill="1" applyAlignment="1">
      <alignment horizontal="left" vertical="center"/>
    </xf>
    <xf numFmtId="165" fontId="77" fillId="6" borderId="0" xfId="0" applyNumberFormat="1" applyFont="1" applyFill="1" applyAlignment="1">
      <alignment horizontal="center" vertical="center"/>
    </xf>
    <xf numFmtId="0" fontId="77" fillId="6" borderId="0" xfId="0" applyFont="1" applyFill="1" applyAlignment="1">
      <alignment horizontal="center" vertical="center"/>
    </xf>
    <xf numFmtId="14" fontId="77" fillId="6" borderId="0" xfId="0" applyNumberFormat="1" applyFont="1" applyFill="1" applyAlignment="1">
      <alignment horizontal="center" vertical="center"/>
    </xf>
    <xf numFmtId="0" fontId="78" fillId="6" borderId="0" xfId="2" applyNumberFormat="1" applyFont="1" applyFill="1" applyBorder="1" applyAlignment="1">
      <alignment horizontal="center" vertical="center"/>
    </xf>
    <xf numFmtId="165" fontId="78" fillId="6" borderId="0" xfId="2" applyNumberFormat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0" borderId="13" xfId="1" applyFont="1" applyBorder="1" applyAlignment="1">
      <alignment horizontal="center"/>
    </xf>
    <xf numFmtId="0" fontId="4" fillId="2" borderId="11" xfId="1" applyFont="1" applyFill="1" applyBorder="1" applyAlignment="1">
      <alignment horizontal="center"/>
    </xf>
    <xf numFmtId="0" fontId="12" fillId="0" borderId="13" xfId="1" applyFont="1" applyBorder="1" applyAlignment="1">
      <alignment horizontal="center" vertical="center"/>
    </xf>
    <xf numFmtId="0" fontId="0" fillId="29" borderId="10" xfId="0" applyFill="1" applyBorder="1" applyAlignment="1">
      <alignment horizontal="left"/>
    </xf>
    <xf numFmtId="0" fontId="0" fillId="19" borderId="10" xfId="0" applyFill="1" applyBorder="1" applyAlignment="1">
      <alignment horizontal="left" vertical="center"/>
    </xf>
    <xf numFmtId="0" fontId="0" fillId="29" borderId="10" xfId="0" applyFill="1" applyBorder="1" applyAlignment="1">
      <alignment horizontal="left" vertical="center"/>
    </xf>
    <xf numFmtId="0" fontId="0" fillId="26" borderId="0" xfId="0" applyFill="1"/>
    <xf numFmtId="0" fontId="0" fillId="0" borderId="10" xfId="0" applyBorder="1" applyAlignment="1">
      <alignment horizontal="center"/>
    </xf>
    <xf numFmtId="0" fontId="82" fillId="27" borderId="10" xfId="0" applyFont="1" applyFill="1" applyBorder="1" applyAlignment="1">
      <alignment horizontal="left"/>
    </xf>
    <xf numFmtId="0" fontId="0" fillId="25" borderId="10" xfId="0" applyFill="1" applyBorder="1" applyAlignment="1">
      <alignment horizontal="left"/>
    </xf>
    <xf numFmtId="165" fontId="80" fillId="6" borderId="0" xfId="0" applyNumberFormat="1" applyFont="1" applyFill="1" applyAlignment="1">
      <alignment horizontal="center" vertical="center"/>
    </xf>
    <xf numFmtId="0" fontId="80" fillId="6" borderId="0" xfId="0" applyFont="1" applyFill="1" applyAlignment="1">
      <alignment horizontal="center" vertical="center"/>
    </xf>
    <xf numFmtId="14" fontId="80" fillId="6" borderId="0" xfId="0" applyNumberFormat="1" applyFont="1" applyFill="1" applyAlignment="1">
      <alignment horizontal="center" vertical="center"/>
    </xf>
    <xf numFmtId="0" fontId="54" fillId="20" borderId="0" xfId="2" applyNumberFormat="1" applyFill="1" applyBorder="1" applyAlignment="1">
      <alignment horizontal="center" vertical="center"/>
    </xf>
    <xf numFmtId="165" fontId="55" fillId="20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5" fillId="5" borderId="11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7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18" fillId="3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61" fillId="0" borderId="10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24" fillId="3" borderId="15" xfId="1" applyFont="1" applyFill="1" applyBorder="1" applyAlignment="1">
      <alignment horizontal="center" vertical="center"/>
    </xf>
    <xf numFmtId="0" fontId="24" fillId="3" borderId="16" xfId="1" applyFont="1" applyFill="1" applyBorder="1" applyAlignment="1">
      <alignment horizontal="center" vertical="center"/>
    </xf>
    <xf numFmtId="0" fontId="24" fillId="3" borderId="17" xfId="1" applyFont="1" applyFill="1" applyBorder="1" applyAlignment="1">
      <alignment horizontal="center" vertical="center"/>
    </xf>
    <xf numFmtId="0" fontId="24" fillId="3" borderId="19" xfId="1" applyFont="1" applyFill="1" applyBorder="1" applyAlignment="1">
      <alignment horizontal="center" vertical="center"/>
    </xf>
    <xf numFmtId="0" fontId="24" fillId="3" borderId="0" xfId="1" applyFont="1" applyFill="1" applyAlignment="1">
      <alignment horizontal="center" vertical="center"/>
    </xf>
    <xf numFmtId="0" fontId="24" fillId="3" borderId="20" xfId="1" applyFont="1" applyFill="1" applyBorder="1" applyAlignment="1">
      <alignment horizontal="center" vertical="center"/>
    </xf>
    <xf numFmtId="0" fontId="24" fillId="3" borderId="21" xfId="1" applyFont="1" applyFill="1" applyBorder="1" applyAlignment="1">
      <alignment horizontal="center" vertical="center"/>
    </xf>
    <xf numFmtId="0" fontId="24" fillId="3" borderId="22" xfId="1" applyFont="1" applyFill="1" applyBorder="1" applyAlignment="1">
      <alignment horizontal="center" vertical="center"/>
    </xf>
    <xf numFmtId="0" fontId="24" fillId="3" borderId="3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21" fillId="0" borderId="11" xfId="1" applyFont="1" applyBorder="1" applyAlignment="1">
      <alignment horizontal="center"/>
    </xf>
    <xf numFmtId="0" fontId="21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31" xfId="1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5" fillId="0" borderId="0" xfId="1" applyFont="1"/>
    <xf numFmtId="0" fontId="5" fillId="0" borderId="20" xfId="1" applyFont="1" applyBorder="1"/>
    <xf numFmtId="0" fontId="32" fillId="0" borderId="19" xfId="1" applyFont="1" applyBorder="1" applyAlignment="1">
      <alignment horizontal="center"/>
    </xf>
    <xf numFmtId="0" fontId="32" fillId="0" borderId="0" xfId="1" applyFont="1" applyAlignment="1">
      <alignment horizontal="center"/>
    </xf>
    <xf numFmtId="0" fontId="32" fillId="0" borderId="20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" fillId="0" borderId="0" xfId="1"/>
    <xf numFmtId="0" fontId="11" fillId="0" borderId="21" xfId="1" applyFont="1" applyBorder="1" applyAlignment="1">
      <alignment horizontal="center"/>
    </xf>
    <xf numFmtId="0" fontId="5" fillId="0" borderId="22" xfId="1" applyFont="1" applyBorder="1"/>
    <xf numFmtId="0" fontId="5" fillId="0" borderId="31" xfId="1" applyFont="1" applyBorder="1"/>
    <xf numFmtId="0" fontId="21" fillId="0" borderId="0" xfId="1" applyFont="1" applyAlignment="1">
      <alignment horizontal="center"/>
    </xf>
    <xf numFmtId="0" fontId="49" fillId="0" borderId="0" xfId="1" applyFont="1" applyAlignment="1">
      <alignment horizontal="center"/>
    </xf>
    <xf numFmtId="0" fontId="11" fillId="5" borderId="15" xfId="1" applyFont="1" applyFill="1" applyBorder="1" applyAlignment="1">
      <alignment horizontal="center" vertical="center"/>
    </xf>
    <xf numFmtId="0" fontId="11" fillId="5" borderId="17" xfId="1" applyFont="1" applyFill="1" applyBorder="1" applyAlignment="1">
      <alignment horizontal="center" vertical="center"/>
    </xf>
    <xf numFmtId="0" fontId="11" fillId="5" borderId="19" xfId="1" applyFont="1" applyFill="1" applyBorder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47" fillId="0" borderId="0" xfId="1" applyFont="1"/>
    <xf numFmtId="0" fontId="32" fillId="0" borderId="20" xfId="1" applyFont="1" applyBorder="1"/>
    <xf numFmtId="0" fontId="3" fillId="0" borderId="0" xfId="1" applyFont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4" fillId="2" borderId="32" xfId="1" applyFont="1" applyFill="1" applyBorder="1" applyAlignment="1">
      <alignment horizontal="center"/>
    </xf>
    <xf numFmtId="0" fontId="5" fillId="0" borderId="24" xfId="1" applyFont="1" applyBorder="1"/>
    <xf numFmtId="0" fontId="5" fillId="0" borderId="25" xfId="1" applyFont="1" applyBorder="1"/>
    <xf numFmtId="0" fontId="3" fillId="0" borderId="26" xfId="1" applyFont="1" applyBorder="1" applyAlignment="1">
      <alignment horizontal="center"/>
    </xf>
    <xf numFmtId="0" fontId="5" fillId="0" borderId="27" xfId="1" applyFont="1" applyBorder="1"/>
    <xf numFmtId="0" fontId="5" fillId="0" borderId="33" xfId="1" applyFont="1" applyBorder="1"/>
    <xf numFmtId="0" fontId="11" fillId="14" borderId="28" xfId="1" applyFont="1" applyFill="1" applyBorder="1" applyAlignment="1">
      <alignment horizontal="center"/>
    </xf>
    <xf numFmtId="0" fontId="32" fillId="14" borderId="14" xfId="1" applyFont="1" applyFill="1" applyBorder="1"/>
    <xf numFmtId="0" fontId="32" fillId="14" borderId="34" xfId="1" applyFont="1" applyFill="1" applyBorder="1"/>
    <xf numFmtId="0" fontId="11" fillId="15" borderId="19" xfId="1" applyFont="1" applyFill="1" applyBorder="1" applyAlignment="1">
      <alignment horizontal="center"/>
    </xf>
    <xf numFmtId="0" fontId="2" fillId="15" borderId="0" xfId="1" applyFont="1" applyFill="1"/>
    <xf numFmtId="0" fontId="32" fillId="15" borderId="20" xfId="1" applyFont="1" applyFill="1" applyBorder="1"/>
    <xf numFmtId="0" fontId="18" fillId="0" borderId="0" xfId="1" applyFont="1" applyAlignment="1">
      <alignment horizontal="center"/>
    </xf>
    <xf numFmtId="0" fontId="45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2" fillId="14" borderId="21" xfId="1" applyFont="1" applyFill="1" applyBorder="1" applyAlignment="1">
      <alignment horizontal="center"/>
    </xf>
    <xf numFmtId="0" fontId="5" fillId="14" borderId="22" xfId="1" applyFont="1" applyFill="1" applyBorder="1"/>
    <xf numFmtId="0" fontId="5" fillId="14" borderId="31" xfId="1" applyFont="1" applyFill="1" applyBorder="1"/>
    <xf numFmtId="0" fontId="36" fillId="0" borderId="0" xfId="1" applyFont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5" fillId="0" borderId="16" xfId="1" applyFont="1" applyBorder="1"/>
    <xf numFmtId="0" fontId="5" fillId="0" borderId="17" xfId="1" applyFont="1" applyBorder="1"/>
    <xf numFmtId="164" fontId="3" fillId="0" borderId="15" xfId="1" applyNumberFormat="1" applyFont="1" applyBorder="1" applyAlignment="1">
      <alignment horizontal="center"/>
    </xf>
    <xf numFmtId="0" fontId="1" fillId="0" borderId="16" xfId="1" applyBorder="1"/>
    <xf numFmtId="0" fontId="11" fillId="2" borderId="11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horizontal="center" vertical="center"/>
    </xf>
    <xf numFmtId="0" fontId="31" fillId="2" borderId="13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0" xfId="1" applyFont="1" applyBorder="1"/>
    <xf numFmtId="0" fontId="23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  <xf numFmtId="0" fontId="6" fillId="0" borderId="1" xfId="1" applyFont="1" applyBorder="1" applyAlignment="1">
      <alignment horizontal="center" vertical="center"/>
    </xf>
    <xf numFmtId="0" fontId="14" fillId="3" borderId="0" xfId="1" applyFont="1" applyFill="1" applyAlignment="1">
      <alignment horizont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32" fillId="6" borderId="19" xfId="0" applyFont="1" applyFill="1" applyBorder="1" applyAlignment="1">
      <alignment horizontal="center"/>
    </xf>
    <xf numFmtId="0" fontId="32" fillId="6" borderId="2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85" fillId="2" borderId="0" xfId="0" applyFont="1" applyFill="1" applyAlignment="1">
      <alignment horizontal="center" vertical="center" wrapText="1"/>
    </xf>
    <xf numFmtId="0" fontId="85" fillId="2" borderId="0" xfId="0" applyFont="1" applyFill="1" applyAlignment="1">
      <alignment horizontal="center" vertical="center"/>
    </xf>
    <xf numFmtId="0" fontId="60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2" fillId="22" borderId="19" xfId="0" applyFont="1" applyFill="1" applyBorder="1" applyAlignment="1">
      <alignment horizontal="center"/>
    </xf>
    <xf numFmtId="0" fontId="32" fillId="22" borderId="20" xfId="0" applyFont="1" applyFill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24" borderId="21" xfId="0" applyFont="1" applyFill="1" applyBorder="1" applyAlignment="1">
      <alignment horizontal="center"/>
    </xf>
    <xf numFmtId="0" fontId="8" fillId="24" borderId="22" xfId="0" applyFont="1" applyFill="1" applyBorder="1" applyAlignment="1">
      <alignment horizontal="center"/>
    </xf>
    <xf numFmtId="0" fontId="8" fillId="24" borderId="31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6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2" fillId="18" borderId="19" xfId="0" applyFont="1" applyFill="1" applyBorder="1" applyAlignment="1">
      <alignment horizontal="center" vertical="center"/>
    </xf>
    <xf numFmtId="0" fontId="32" fillId="18" borderId="20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60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17" borderId="19" xfId="0" applyFont="1" applyFill="1" applyBorder="1" applyAlignment="1">
      <alignment horizontal="center"/>
    </xf>
    <xf numFmtId="0" fontId="5" fillId="17" borderId="2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0" fillId="0" borderId="0" xfId="0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9" fillId="0" borderId="0" xfId="0" applyFont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5" fillId="0" borderId="0" xfId="0" applyFont="1"/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1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0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 xr:uid="{ECA544A9-4918-42C2-9BB1-15F155C65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1869279</xdr:colOff>
      <xdr:row>24</xdr:row>
      <xdr:rowOff>83345</xdr:rowOff>
    </xdr:from>
    <xdr:ext cx="11907" cy="738186"/>
    <xdr:grpSp>
      <xdr:nvGrpSpPr>
        <xdr:cNvPr id="2" name="Shape 2">
          <a:extLst>
            <a:ext uri="{FF2B5EF4-FFF2-40B4-BE49-F238E27FC236}">
              <a16:creationId xmlns:a16="http://schemas.microsoft.com/office/drawing/2014/main" id="{87ADAE3F-F0BB-4C65-98BC-59FB1F7D71E8}"/>
            </a:ext>
          </a:extLst>
        </xdr:cNvPr>
        <xdr:cNvGrpSpPr/>
      </xdr:nvGrpSpPr>
      <xdr:grpSpPr>
        <a:xfrm>
          <a:off x="7784304" y="5712620"/>
          <a:ext cx="11907" cy="738186"/>
          <a:chOff x="3878801" y="4254290"/>
          <a:chExt cx="11814" cy="727862"/>
        </a:xfrm>
      </xdr:grpSpPr>
      <xdr:cxnSp macro="">
        <xdr:nvCxnSpPr>
          <xdr:cNvPr id="3" name="Shape 26">
            <a:extLst>
              <a:ext uri="{FF2B5EF4-FFF2-40B4-BE49-F238E27FC236}">
                <a16:creationId xmlns:a16="http://schemas.microsoft.com/office/drawing/2014/main" id="{FFB272D5-0B20-898D-30F1-11DC8FEE88BE}"/>
              </a:ext>
            </a:extLst>
          </xdr:cNvPr>
          <xdr:cNvCxnSpPr/>
        </xdr:nvCxnSpPr>
        <xdr:spPr>
          <a:xfrm flipV="1">
            <a:off x="3878801" y="4254290"/>
            <a:ext cx="11814" cy="727862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1681957</xdr:colOff>
      <xdr:row>22</xdr:row>
      <xdr:rowOff>122237</xdr:rowOff>
    </xdr:from>
    <xdr:ext cx="428588" cy="1015200"/>
    <xdr:grpSp>
      <xdr:nvGrpSpPr>
        <xdr:cNvPr id="4" name="Shape 2">
          <a:extLst>
            <a:ext uri="{FF2B5EF4-FFF2-40B4-BE49-F238E27FC236}">
              <a16:creationId xmlns:a16="http://schemas.microsoft.com/office/drawing/2014/main" id="{3B908A62-471F-4D55-AA32-18A9E131DA37}"/>
            </a:ext>
          </a:extLst>
        </xdr:cNvPr>
        <xdr:cNvGrpSpPr/>
      </xdr:nvGrpSpPr>
      <xdr:grpSpPr>
        <a:xfrm>
          <a:off x="13521532" y="5332412"/>
          <a:ext cx="428588" cy="1015200"/>
          <a:chOff x="5547810" y="3530575"/>
          <a:chExt cx="232150" cy="742023"/>
        </a:xfrm>
      </xdr:grpSpPr>
      <xdr:cxnSp macro="">
        <xdr:nvCxnSpPr>
          <xdr:cNvPr id="5" name="Shape 28">
            <a:extLst>
              <a:ext uri="{FF2B5EF4-FFF2-40B4-BE49-F238E27FC236}">
                <a16:creationId xmlns:a16="http://schemas.microsoft.com/office/drawing/2014/main" id="{6AF20E6C-77B6-2649-52DC-75847C0FE0B0}"/>
              </a:ext>
            </a:extLst>
          </xdr:cNvPr>
          <xdr:cNvCxnSpPr/>
        </xdr:nvCxnSpPr>
        <xdr:spPr>
          <a:xfrm flipH="1" flipV="1">
            <a:off x="5547810" y="3530575"/>
            <a:ext cx="232150" cy="742023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333375</xdr:colOff>
      <xdr:row>1</xdr:row>
      <xdr:rowOff>76200</xdr:rowOff>
    </xdr:from>
    <xdr:ext cx="10191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7F5486B9-D4B1-4A6B-AD8B-CD7DF78D75F4}"/>
            </a:ext>
          </a:extLst>
        </xdr:cNvPr>
        <xdr:cNvGrpSpPr/>
      </xdr:nvGrpSpPr>
      <xdr:grpSpPr>
        <a:xfrm>
          <a:off x="15373350" y="247650"/>
          <a:ext cx="1019175" cy="38100"/>
          <a:chOff x="4836413" y="3780000"/>
          <a:chExt cx="1019175" cy="0"/>
        </a:xfrm>
      </xdr:grpSpPr>
      <xdr:cxnSp macro="">
        <xdr:nvCxnSpPr>
          <xdr:cNvPr id="7" name="Shape 29">
            <a:extLst>
              <a:ext uri="{FF2B5EF4-FFF2-40B4-BE49-F238E27FC236}">
                <a16:creationId xmlns:a16="http://schemas.microsoft.com/office/drawing/2014/main" id="{8D2DF218-37E1-6D8F-FA1A-9950F120D1D7}"/>
              </a:ext>
            </a:extLst>
          </xdr:cNvPr>
          <xdr:cNvCxnSpPr/>
        </xdr:nvCxnSpPr>
        <xdr:spPr>
          <a:xfrm>
            <a:off x="4836413" y="3780000"/>
            <a:ext cx="1019175" cy="0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8</xdr:col>
      <xdr:colOff>419100</xdr:colOff>
      <xdr:row>2</xdr:row>
      <xdr:rowOff>95250</xdr:rowOff>
    </xdr:from>
    <xdr:ext cx="87630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9632B164-224B-445A-92F6-ED01CF9785F0}"/>
            </a:ext>
          </a:extLst>
        </xdr:cNvPr>
        <xdr:cNvGrpSpPr/>
      </xdr:nvGrpSpPr>
      <xdr:grpSpPr>
        <a:xfrm>
          <a:off x="15459075" y="438150"/>
          <a:ext cx="876300" cy="38100"/>
          <a:chOff x="4907850" y="3780000"/>
          <a:chExt cx="876300" cy="0"/>
        </a:xfrm>
      </xdr:grpSpPr>
      <xdr:cxnSp macro="">
        <xdr:nvCxnSpPr>
          <xdr:cNvPr id="9" name="Shape 30">
            <a:extLst>
              <a:ext uri="{FF2B5EF4-FFF2-40B4-BE49-F238E27FC236}">
                <a16:creationId xmlns:a16="http://schemas.microsoft.com/office/drawing/2014/main" id="{65DD74E9-5CE1-0220-021C-19508A49B446}"/>
              </a:ext>
            </a:extLst>
          </xdr:cNvPr>
          <xdr:cNvCxnSpPr/>
        </xdr:nvCxnSpPr>
        <xdr:spPr>
          <a:xfrm>
            <a:off x="4907850" y="3780000"/>
            <a:ext cx="876300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361950</xdr:colOff>
      <xdr:row>10</xdr:row>
      <xdr:rowOff>0</xdr:rowOff>
    </xdr:from>
    <xdr:ext cx="28575" cy="47625"/>
    <xdr:grpSp>
      <xdr:nvGrpSpPr>
        <xdr:cNvPr id="14" name="Shape 2">
          <a:extLst>
            <a:ext uri="{FF2B5EF4-FFF2-40B4-BE49-F238E27FC236}">
              <a16:creationId xmlns:a16="http://schemas.microsoft.com/office/drawing/2014/main" id="{49830CA8-F825-4049-8D97-F048FE0C3995}"/>
            </a:ext>
          </a:extLst>
        </xdr:cNvPr>
        <xdr:cNvGrpSpPr/>
      </xdr:nvGrpSpPr>
      <xdr:grpSpPr>
        <a:xfrm>
          <a:off x="361950" y="1905000"/>
          <a:ext cx="28575" cy="47625"/>
          <a:chOff x="4998337" y="3756188"/>
          <a:chExt cx="695325" cy="47625"/>
        </a:xfrm>
      </xdr:grpSpPr>
      <xdr:cxnSp macro="">
        <xdr:nvCxnSpPr>
          <xdr:cNvPr id="15" name="Shape 35">
            <a:extLst>
              <a:ext uri="{FF2B5EF4-FFF2-40B4-BE49-F238E27FC236}">
                <a16:creationId xmlns:a16="http://schemas.microsoft.com/office/drawing/2014/main" id="{8A531A09-7F96-751E-5DA5-BCB065F59209}"/>
              </a:ext>
            </a:extLst>
          </xdr:cNvPr>
          <xdr:cNvCxnSpPr/>
        </xdr:nvCxnSpPr>
        <xdr:spPr>
          <a:xfrm>
            <a:off x="4998337" y="3756188"/>
            <a:ext cx="695325" cy="47625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690562</xdr:colOff>
      <xdr:row>38</xdr:row>
      <xdr:rowOff>47625</xdr:rowOff>
    </xdr:from>
    <xdr:ext cx="642938" cy="1619250"/>
    <xdr:grpSp>
      <xdr:nvGrpSpPr>
        <xdr:cNvPr id="16" name="Shape 2">
          <a:extLst>
            <a:ext uri="{FF2B5EF4-FFF2-40B4-BE49-F238E27FC236}">
              <a16:creationId xmlns:a16="http://schemas.microsoft.com/office/drawing/2014/main" id="{9E1610F4-0B95-415E-BA6E-046FB6C9C95B}"/>
            </a:ext>
          </a:extLst>
        </xdr:cNvPr>
        <xdr:cNvGrpSpPr/>
      </xdr:nvGrpSpPr>
      <xdr:grpSpPr>
        <a:xfrm>
          <a:off x="12530137" y="8410575"/>
          <a:ext cx="642938" cy="1619250"/>
          <a:chOff x="8427337" y="2813212"/>
          <a:chExt cx="559594" cy="1154906"/>
        </a:xfrm>
      </xdr:grpSpPr>
      <xdr:cxnSp macro="">
        <xdr:nvCxnSpPr>
          <xdr:cNvPr id="17" name="Shape 36">
            <a:extLst>
              <a:ext uri="{FF2B5EF4-FFF2-40B4-BE49-F238E27FC236}">
                <a16:creationId xmlns:a16="http://schemas.microsoft.com/office/drawing/2014/main" id="{E8B7D0A8-3C0B-A8A4-E3BB-85ABC445D2FE}"/>
              </a:ext>
            </a:extLst>
          </xdr:cNvPr>
          <xdr:cNvCxnSpPr/>
        </xdr:nvCxnSpPr>
        <xdr:spPr>
          <a:xfrm flipH="1" flipV="1">
            <a:off x="8427337" y="2813212"/>
            <a:ext cx="559594" cy="1154906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523876</xdr:colOff>
      <xdr:row>44</xdr:row>
      <xdr:rowOff>154780</xdr:rowOff>
    </xdr:from>
    <xdr:ext cx="4571999" cy="1369220"/>
    <xdr:grpSp>
      <xdr:nvGrpSpPr>
        <xdr:cNvPr id="18" name="Shape 2">
          <a:extLst>
            <a:ext uri="{FF2B5EF4-FFF2-40B4-BE49-F238E27FC236}">
              <a16:creationId xmlns:a16="http://schemas.microsoft.com/office/drawing/2014/main" id="{179CC93D-441E-4B2D-A85A-4ED1921FD002}"/>
            </a:ext>
          </a:extLst>
        </xdr:cNvPr>
        <xdr:cNvGrpSpPr/>
      </xdr:nvGrpSpPr>
      <xdr:grpSpPr>
        <a:xfrm>
          <a:off x="2943226" y="9775030"/>
          <a:ext cx="4571999" cy="1369220"/>
          <a:chOff x="2891781" y="3454477"/>
          <a:chExt cx="4535226" cy="1346589"/>
        </a:xfrm>
      </xdr:grpSpPr>
      <xdr:cxnSp macro="">
        <xdr:nvCxnSpPr>
          <xdr:cNvPr id="19" name="Shape 37">
            <a:extLst>
              <a:ext uri="{FF2B5EF4-FFF2-40B4-BE49-F238E27FC236}">
                <a16:creationId xmlns:a16="http://schemas.microsoft.com/office/drawing/2014/main" id="{04EABDA9-5242-7006-A0AA-5865ABDA282A}"/>
              </a:ext>
            </a:extLst>
          </xdr:cNvPr>
          <xdr:cNvCxnSpPr/>
        </xdr:nvCxnSpPr>
        <xdr:spPr>
          <a:xfrm>
            <a:off x="2891781" y="3454477"/>
            <a:ext cx="4535226" cy="1346589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3</xdr:col>
      <xdr:colOff>238125</xdr:colOff>
      <xdr:row>68</xdr:row>
      <xdr:rowOff>35719</xdr:rowOff>
    </xdr:from>
    <xdr:ext cx="2226469" cy="666750"/>
    <xdr:grpSp>
      <xdr:nvGrpSpPr>
        <xdr:cNvPr id="20" name="Shape 2">
          <a:extLst>
            <a:ext uri="{FF2B5EF4-FFF2-40B4-BE49-F238E27FC236}">
              <a16:creationId xmlns:a16="http://schemas.microsoft.com/office/drawing/2014/main" id="{66B782A1-EE9E-471F-88EE-EF617839DFEE}"/>
            </a:ext>
          </a:extLst>
        </xdr:cNvPr>
        <xdr:cNvGrpSpPr/>
      </xdr:nvGrpSpPr>
      <xdr:grpSpPr>
        <a:xfrm flipH="1" flipV="1">
          <a:off x="6153150" y="13894594"/>
          <a:ext cx="2226469" cy="666750"/>
          <a:chOff x="-4089650" y="-1079203"/>
          <a:chExt cx="12135252" cy="3566650"/>
        </a:xfrm>
      </xdr:grpSpPr>
      <xdr:cxnSp macro="">
        <xdr:nvCxnSpPr>
          <xdr:cNvPr id="21" name="Shape 43">
            <a:extLst>
              <a:ext uri="{FF2B5EF4-FFF2-40B4-BE49-F238E27FC236}">
                <a16:creationId xmlns:a16="http://schemas.microsoft.com/office/drawing/2014/main" id="{13B77695-2A6D-88F1-3F34-849BC3BB2172}"/>
              </a:ext>
            </a:extLst>
          </xdr:cNvPr>
          <xdr:cNvCxnSpPr/>
        </xdr:nvCxnSpPr>
        <xdr:spPr>
          <a:xfrm flipV="1">
            <a:off x="-4089650" y="-1079203"/>
            <a:ext cx="12135252" cy="356665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6</xdr:col>
      <xdr:colOff>95255</xdr:colOff>
      <xdr:row>67</xdr:row>
      <xdr:rowOff>35718</xdr:rowOff>
    </xdr:from>
    <xdr:ext cx="845338" cy="1893095"/>
    <xdr:grpSp>
      <xdr:nvGrpSpPr>
        <xdr:cNvPr id="22" name="Shape 2">
          <a:extLst>
            <a:ext uri="{FF2B5EF4-FFF2-40B4-BE49-F238E27FC236}">
              <a16:creationId xmlns:a16="http://schemas.microsoft.com/office/drawing/2014/main" id="{FACB1D1F-F3C6-42C4-A817-5D4D552C60FC}"/>
            </a:ext>
          </a:extLst>
        </xdr:cNvPr>
        <xdr:cNvGrpSpPr/>
      </xdr:nvGrpSpPr>
      <xdr:grpSpPr>
        <a:xfrm>
          <a:off x="11934830" y="13723143"/>
          <a:ext cx="845338" cy="1893095"/>
          <a:chOff x="7731502" y="2278735"/>
          <a:chExt cx="411352" cy="1605128"/>
        </a:xfrm>
      </xdr:grpSpPr>
      <xdr:cxnSp macro="">
        <xdr:nvCxnSpPr>
          <xdr:cNvPr id="23" name="Shape 46">
            <a:extLst>
              <a:ext uri="{FF2B5EF4-FFF2-40B4-BE49-F238E27FC236}">
                <a16:creationId xmlns:a16="http://schemas.microsoft.com/office/drawing/2014/main" id="{7D5F0F28-EF97-A200-FDCC-CF248C291B80}"/>
              </a:ext>
            </a:extLst>
          </xdr:cNvPr>
          <xdr:cNvCxnSpPr/>
        </xdr:nvCxnSpPr>
        <xdr:spPr>
          <a:xfrm flipH="1">
            <a:off x="7731502" y="2278735"/>
            <a:ext cx="411352" cy="1605128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154782</xdr:colOff>
      <xdr:row>64</xdr:row>
      <xdr:rowOff>47625</xdr:rowOff>
    </xdr:from>
    <xdr:ext cx="369093" cy="428625"/>
    <xdr:grpSp>
      <xdr:nvGrpSpPr>
        <xdr:cNvPr id="43" name="Shape 2">
          <a:extLst>
            <a:ext uri="{FF2B5EF4-FFF2-40B4-BE49-F238E27FC236}">
              <a16:creationId xmlns:a16="http://schemas.microsoft.com/office/drawing/2014/main" id="{19738556-3328-4A49-B076-246F057EF456}"/>
            </a:ext>
          </a:extLst>
        </xdr:cNvPr>
        <xdr:cNvGrpSpPr/>
      </xdr:nvGrpSpPr>
      <xdr:grpSpPr>
        <a:xfrm flipH="1" flipV="1">
          <a:off x="2574132" y="13220700"/>
          <a:ext cx="369093" cy="428625"/>
          <a:chOff x="5190248" y="4143395"/>
          <a:chExt cx="2011722" cy="2292847"/>
        </a:xfrm>
      </xdr:grpSpPr>
      <xdr:cxnSp macro="">
        <xdr:nvCxnSpPr>
          <xdr:cNvPr id="44" name="Shape 43">
            <a:extLst>
              <a:ext uri="{FF2B5EF4-FFF2-40B4-BE49-F238E27FC236}">
                <a16:creationId xmlns:a16="http://schemas.microsoft.com/office/drawing/2014/main" id="{766B5E62-1271-4CE4-ABE1-730EBA27A942}"/>
              </a:ext>
            </a:extLst>
          </xdr:cNvPr>
          <xdr:cNvCxnSpPr/>
        </xdr:nvCxnSpPr>
        <xdr:spPr>
          <a:xfrm flipH="1">
            <a:off x="5190248" y="4143395"/>
            <a:ext cx="2011722" cy="2292847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twoCellAnchor>
    <xdr:from>
      <xdr:col>2</xdr:col>
      <xdr:colOff>83344</xdr:colOff>
      <xdr:row>58</xdr:row>
      <xdr:rowOff>142875</xdr:rowOff>
    </xdr:from>
    <xdr:to>
      <xdr:col>2</xdr:col>
      <xdr:colOff>452437</xdr:colOff>
      <xdr:row>61</xdr:row>
      <xdr:rowOff>35719</xdr:rowOff>
    </xdr:to>
    <xdr:cxnSp macro="">
      <xdr:nvCxnSpPr>
        <xdr:cNvPr id="47" name="Shape 43">
          <a:extLst>
            <a:ext uri="{FF2B5EF4-FFF2-40B4-BE49-F238E27FC236}">
              <a16:creationId xmlns:a16="http://schemas.microsoft.com/office/drawing/2014/main" id="{F9AEF8F1-E576-4F42-9A27-2EFCFEC4DA08}"/>
            </a:ext>
          </a:extLst>
        </xdr:cNvPr>
        <xdr:cNvCxnSpPr/>
      </xdr:nvCxnSpPr>
      <xdr:spPr>
        <a:xfrm flipV="1">
          <a:off x="3964782" y="12703969"/>
          <a:ext cx="369093" cy="428625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3</xdr:col>
      <xdr:colOff>381000</xdr:colOff>
      <xdr:row>56</xdr:row>
      <xdr:rowOff>119063</xdr:rowOff>
    </xdr:from>
    <xdr:to>
      <xdr:col>3</xdr:col>
      <xdr:colOff>2226469</xdr:colOff>
      <xdr:row>56</xdr:row>
      <xdr:rowOff>119063</xdr:rowOff>
    </xdr:to>
    <xdr:cxnSp macro="">
      <xdr:nvCxnSpPr>
        <xdr:cNvPr id="48" name="Shape 43">
          <a:extLst>
            <a:ext uri="{FF2B5EF4-FFF2-40B4-BE49-F238E27FC236}">
              <a16:creationId xmlns:a16="http://schemas.microsoft.com/office/drawing/2014/main" id="{EE53D216-0E36-48DD-81FE-4F6B677DB270}"/>
            </a:ext>
          </a:extLst>
        </xdr:cNvPr>
        <xdr:cNvCxnSpPr/>
      </xdr:nvCxnSpPr>
      <xdr:spPr>
        <a:xfrm>
          <a:off x="5857875" y="12322969"/>
          <a:ext cx="1845469" cy="0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oneCellAnchor>
    <xdr:from>
      <xdr:col>8</xdr:col>
      <xdr:colOff>297661</xdr:colOff>
      <xdr:row>32</xdr:row>
      <xdr:rowOff>154783</xdr:rowOff>
    </xdr:from>
    <xdr:ext cx="1345402" cy="715995"/>
    <xdr:grpSp>
      <xdr:nvGrpSpPr>
        <xdr:cNvPr id="26" name="Shape 2">
          <a:extLst>
            <a:ext uri="{FF2B5EF4-FFF2-40B4-BE49-F238E27FC236}">
              <a16:creationId xmlns:a16="http://schemas.microsoft.com/office/drawing/2014/main" id="{EF4F853C-1EA5-425A-A87E-FC024012B786}"/>
            </a:ext>
          </a:extLst>
        </xdr:cNvPr>
        <xdr:cNvGrpSpPr/>
      </xdr:nvGrpSpPr>
      <xdr:grpSpPr>
        <a:xfrm>
          <a:off x="15337636" y="7412833"/>
          <a:ext cx="1345402" cy="715995"/>
          <a:chOff x="6574703" y="2816673"/>
          <a:chExt cx="1009051" cy="705303"/>
        </a:xfrm>
      </xdr:grpSpPr>
      <xdr:cxnSp macro="">
        <xdr:nvCxnSpPr>
          <xdr:cNvPr id="27" name="Shape 28">
            <a:extLst>
              <a:ext uri="{FF2B5EF4-FFF2-40B4-BE49-F238E27FC236}">
                <a16:creationId xmlns:a16="http://schemas.microsoft.com/office/drawing/2014/main" id="{CDCAA4AF-F19E-F452-E387-4518FA88A7B5}"/>
              </a:ext>
            </a:extLst>
          </xdr:cNvPr>
          <xdr:cNvCxnSpPr/>
        </xdr:nvCxnSpPr>
        <xdr:spPr>
          <a:xfrm flipV="1">
            <a:off x="6574703" y="2816673"/>
            <a:ext cx="1009051" cy="705303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68261</xdr:colOff>
      <xdr:row>33</xdr:row>
      <xdr:rowOff>44450</xdr:rowOff>
    </xdr:from>
    <xdr:ext cx="472849" cy="1435555"/>
    <xdr:grpSp>
      <xdr:nvGrpSpPr>
        <xdr:cNvPr id="2" name="Shape 2">
          <a:extLst>
            <a:ext uri="{FF2B5EF4-FFF2-40B4-BE49-F238E27FC236}">
              <a16:creationId xmlns:a16="http://schemas.microsoft.com/office/drawing/2014/main" id="{8A00DA16-45EF-42BE-9EA4-2059A2CF0717}"/>
            </a:ext>
          </a:extLst>
        </xdr:cNvPr>
        <xdr:cNvGrpSpPr/>
      </xdr:nvGrpSpPr>
      <xdr:grpSpPr>
        <a:xfrm>
          <a:off x="10406061" y="8464550"/>
          <a:ext cx="472849" cy="1435555"/>
          <a:chOff x="4469458" y="3162491"/>
          <a:chExt cx="469155" cy="1415477"/>
        </a:xfrm>
      </xdr:grpSpPr>
      <xdr:cxnSp macro="">
        <xdr:nvCxnSpPr>
          <xdr:cNvPr id="3" name="Shape 26">
            <a:extLst>
              <a:ext uri="{FF2B5EF4-FFF2-40B4-BE49-F238E27FC236}">
                <a16:creationId xmlns:a16="http://schemas.microsoft.com/office/drawing/2014/main" id="{FF969009-50C9-A401-4ABA-151F21D9F36E}"/>
              </a:ext>
            </a:extLst>
          </xdr:cNvPr>
          <xdr:cNvCxnSpPr/>
        </xdr:nvCxnSpPr>
        <xdr:spPr>
          <a:xfrm>
            <a:off x="4469458" y="3162491"/>
            <a:ext cx="469155" cy="1415477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10</xdr:col>
      <xdr:colOff>112596</xdr:colOff>
      <xdr:row>27</xdr:row>
      <xdr:rowOff>30390</xdr:rowOff>
    </xdr:from>
    <xdr:ext cx="1656332" cy="337119"/>
    <xdr:grpSp>
      <xdr:nvGrpSpPr>
        <xdr:cNvPr id="4" name="Shape 2">
          <a:extLst>
            <a:ext uri="{FF2B5EF4-FFF2-40B4-BE49-F238E27FC236}">
              <a16:creationId xmlns:a16="http://schemas.microsoft.com/office/drawing/2014/main" id="{8ED7B6E7-8046-41D7-AC2C-3BE1564EEC44}"/>
            </a:ext>
          </a:extLst>
        </xdr:cNvPr>
        <xdr:cNvGrpSpPr/>
      </xdr:nvGrpSpPr>
      <xdr:grpSpPr>
        <a:xfrm>
          <a:off x="19441996" y="6824890"/>
          <a:ext cx="1656332" cy="337119"/>
          <a:chOff x="5892497" y="4088291"/>
          <a:chExt cx="1242249" cy="332087"/>
        </a:xfrm>
      </xdr:grpSpPr>
      <xdr:cxnSp macro="">
        <xdr:nvCxnSpPr>
          <xdr:cNvPr id="5" name="Shape 28">
            <a:extLst>
              <a:ext uri="{FF2B5EF4-FFF2-40B4-BE49-F238E27FC236}">
                <a16:creationId xmlns:a16="http://schemas.microsoft.com/office/drawing/2014/main" id="{07B3F722-CB3D-0763-4966-D1AE11AA3674}"/>
              </a:ext>
            </a:extLst>
          </xdr:cNvPr>
          <xdr:cNvCxnSpPr/>
        </xdr:nvCxnSpPr>
        <xdr:spPr>
          <a:xfrm flipH="1">
            <a:off x="5892497" y="4088291"/>
            <a:ext cx="1242249" cy="332087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12</xdr:col>
      <xdr:colOff>330200</xdr:colOff>
      <xdr:row>1</xdr:row>
      <xdr:rowOff>76200</xdr:rowOff>
    </xdr:from>
    <xdr:ext cx="101917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44086306-2FCE-4911-B2AF-95FE7BFCEEAE}"/>
            </a:ext>
          </a:extLst>
        </xdr:cNvPr>
        <xdr:cNvGrpSpPr/>
      </xdr:nvGrpSpPr>
      <xdr:grpSpPr>
        <a:xfrm>
          <a:off x="22923500" y="254000"/>
          <a:ext cx="1019175" cy="38100"/>
          <a:chOff x="4836413" y="3780000"/>
          <a:chExt cx="1019175" cy="0"/>
        </a:xfrm>
      </xdr:grpSpPr>
      <xdr:cxnSp macro="">
        <xdr:nvCxnSpPr>
          <xdr:cNvPr id="7" name="Shape 29">
            <a:extLst>
              <a:ext uri="{FF2B5EF4-FFF2-40B4-BE49-F238E27FC236}">
                <a16:creationId xmlns:a16="http://schemas.microsoft.com/office/drawing/2014/main" id="{CC07B2E1-CBF7-FB08-3AF0-0B769DD76080}"/>
              </a:ext>
            </a:extLst>
          </xdr:cNvPr>
          <xdr:cNvCxnSpPr/>
        </xdr:nvCxnSpPr>
        <xdr:spPr>
          <a:xfrm>
            <a:off x="4836413" y="3780000"/>
            <a:ext cx="1019175" cy="0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12</xdr:col>
      <xdr:colOff>419100</xdr:colOff>
      <xdr:row>2</xdr:row>
      <xdr:rowOff>95250</xdr:rowOff>
    </xdr:from>
    <xdr:ext cx="87630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2B66F0DC-B754-40B9-B155-2F6BC7315FC4}"/>
            </a:ext>
          </a:extLst>
        </xdr:cNvPr>
        <xdr:cNvGrpSpPr/>
      </xdr:nvGrpSpPr>
      <xdr:grpSpPr>
        <a:xfrm>
          <a:off x="23012400" y="450850"/>
          <a:ext cx="876300" cy="38100"/>
          <a:chOff x="4907850" y="3780000"/>
          <a:chExt cx="876300" cy="0"/>
        </a:xfrm>
      </xdr:grpSpPr>
      <xdr:cxnSp macro="">
        <xdr:nvCxnSpPr>
          <xdr:cNvPr id="9" name="Shape 30">
            <a:extLst>
              <a:ext uri="{FF2B5EF4-FFF2-40B4-BE49-F238E27FC236}">
                <a16:creationId xmlns:a16="http://schemas.microsoft.com/office/drawing/2014/main" id="{B17DACCB-908B-FE7C-D8E6-75FA4406C28A}"/>
              </a:ext>
            </a:extLst>
          </xdr:cNvPr>
          <xdr:cNvCxnSpPr/>
        </xdr:nvCxnSpPr>
        <xdr:spPr>
          <a:xfrm>
            <a:off x="4907850" y="3780000"/>
            <a:ext cx="876300" cy="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12</xdr:col>
      <xdr:colOff>457200</xdr:colOff>
      <xdr:row>4</xdr:row>
      <xdr:rowOff>0</xdr:rowOff>
    </xdr:from>
    <xdr:ext cx="885825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6A4837F8-F31C-4B75-B124-AC3123B9C41E}"/>
            </a:ext>
          </a:extLst>
        </xdr:cNvPr>
        <xdr:cNvGrpSpPr/>
      </xdr:nvGrpSpPr>
      <xdr:grpSpPr>
        <a:xfrm>
          <a:off x="23050500" y="711200"/>
          <a:ext cx="885825" cy="38100"/>
          <a:chOff x="4903088" y="3780000"/>
          <a:chExt cx="885825" cy="0"/>
        </a:xfrm>
      </xdr:grpSpPr>
      <xdr:cxnSp macro="">
        <xdr:nvCxnSpPr>
          <xdr:cNvPr id="11" name="Shape 33">
            <a:extLst>
              <a:ext uri="{FF2B5EF4-FFF2-40B4-BE49-F238E27FC236}">
                <a16:creationId xmlns:a16="http://schemas.microsoft.com/office/drawing/2014/main" id="{C2B26D4D-5779-FE60-228E-175031681B87}"/>
              </a:ext>
            </a:extLst>
          </xdr:cNvPr>
          <xdr:cNvCxnSpPr/>
        </xdr:nvCxnSpPr>
        <xdr:spPr>
          <a:xfrm>
            <a:off x="4903088" y="3780000"/>
            <a:ext cx="885825" cy="0"/>
          </a:xfrm>
          <a:prstGeom prst="straightConnector1">
            <a:avLst/>
          </a:prstGeom>
          <a:noFill/>
          <a:ln w="25400" cap="flat" cmpd="sng">
            <a:solidFill>
              <a:srgbClr val="7030A0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12</xdr:col>
      <xdr:colOff>482600</xdr:colOff>
      <xdr:row>5</xdr:row>
      <xdr:rowOff>0</xdr:rowOff>
    </xdr:from>
    <xdr:ext cx="885825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C1BF12E8-EBDA-4F02-A0BF-FC444218BD14}"/>
            </a:ext>
          </a:extLst>
        </xdr:cNvPr>
        <xdr:cNvGrpSpPr/>
      </xdr:nvGrpSpPr>
      <xdr:grpSpPr>
        <a:xfrm>
          <a:off x="23075900" y="889000"/>
          <a:ext cx="885825" cy="38100"/>
          <a:chOff x="4903088" y="3780000"/>
          <a:chExt cx="885825" cy="0"/>
        </a:xfrm>
      </xdr:grpSpPr>
      <xdr:cxnSp macro="">
        <xdr:nvCxnSpPr>
          <xdr:cNvPr id="13" name="Shape 34">
            <a:extLst>
              <a:ext uri="{FF2B5EF4-FFF2-40B4-BE49-F238E27FC236}">
                <a16:creationId xmlns:a16="http://schemas.microsoft.com/office/drawing/2014/main" id="{0B319556-7EC5-9AF8-9F10-322202CFDA2B}"/>
              </a:ext>
            </a:extLst>
          </xdr:cNvPr>
          <xdr:cNvCxnSpPr/>
        </xdr:nvCxnSpPr>
        <xdr:spPr>
          <a:xfrm>
            <a:off x="4903088" y="3780000"/>
            <a:ext cx="885825" cy="0"/>
          </a:xfrm>
          <a:prstGeom prst="straightConnector1">
            <a:avLst/>
          </a:prstGeom>
          <a:noFill/>
          <a:ln w="25400" cap="flat" cmpd="sng">
            <a:solidFill>
              <a:schemeClr val="accent6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</xdr:col>
      <xdr:colOff>361950</xdr:colOff>
      <xdr:row>11</xdr:row>
      <xdr:rowOff>76200</xdr:rowOff>
    </xdr:from>
    <xdr:ext cx="28575" cy="47625"/>
    <xdr:grpSp>
      <xdr:nvGrpSpPr>
        <xdr:cNvPr id="14" name="Shape 2">
          <a:extLst>
            <a:ext uri="{FF2B5EF4-FFF2-40B4-BE49-F238E27FC236}">
              <a16:creationId xmlns:a16="http://schemas.microsoft.com/office/drawing/2014/main" id="{EF111B38-DF1F-40F6-886F-4CCE842E87D3}"/>
            </a:ext>
          </a:extLst>
        </xdr:cNvPr>
        <xdr:cNvGrpSpPr/>
      </xdr:nvGrpSpPr>
      <xdr:grpSpPr>
        <a:xfrm>
          <a:off x="2139950" y="2298700"/>
          <a:ext cx="28575" cy="47625"/>
          <a:chOff x="4998337" y="3756188"/>
          <a:chExt cx="695325" cy="47625"/>
        </a:xfrm>
      </xdr:grpSpPr>
      <xdr:cxnSp macro="">
        <xdr:nvCxnSpPr>
          <xdr:cNvPr id="15" name="Shape 35">
            <a:extLst>
              <a:ext uri="{FF2B5EF4-FFF2-40B4-BE49-F238E27FC236}">
                <a16:creationId xmlns:a16="http://schemas.microsoft.com/office/drawing/2014/main" id="{DD1C879D-BABE-E964-C65D-7FB71EEAE80E}"/>
              </a:ext>
            </a:extLst>
          </xdr:cNvPr>
          <xdr:cNvCxnSpPr/>
        </xdr:nvCxnSpPr>
        <xdr:spPr>
          <a:xfrm>
            <a:off x="4998337" y="3756188"/>
            <a:ext cx="695325" cy="47625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2</xdr:col>
      <xdr:colOff>160110</xdr:colOff>
      <xdr:row>52</xdr:row>
      <xdr:rowOff>149645</xdr:rowOff>
    </xdr:from>
    <xdr:ext cx="1455965" cy="66336"/>
    <xdr:grpSp>
      <xdr:nvGrpSpPr>
        <xdr:cNvPr id="16" name="Shape 2">
          <a:extLst>
            <a:ext uri="{FF2B5EF4-FFF2-40B4-BE49-F238E27FC236}">
              <a16:creationId xmlns:a16="http://schemas.microsoft.com/office/drawing/2014/main" id="{96608B76-3C8C-43A0-ADA6-439E9FD5F9EC}"/>
            </a:ext>
          </a:extLst>
        </xdr:cNvPr>
        <xdr:cNvGrpSpPr/>
      </xdr:nvGrpSpPr>
      <xdr:grpSpPr>
        <a:xfrm>
          <a:off x="4046310" y="12722645"/>
          <a:ext cx="1455965" cy="66336"/>
          <a:chOff x="3679708" y="4396250"/>
          <a:chExt cx="1444255" cy="65240"/>
        </a:xfrm>
      </xdr:grpSpPr>
      <xdr:cxnSp macro="">
        <xdr:nvCxnSpPr>
          <xdr:cNvPr id="17" name="Shape 37">
            <a:extLst>
              <a:ext uri="{FF2B5EF4-FFF2-40B4-BE49-F238E27FC236}">
                <a16:creationId xmlns:a16="http://schemas.microsoft.com/office/drawing/2014/main" id="{C9E4050D-8D5D-4346-EA10-9872C84A9357}"/>
              </a:ext>
            </a:extLst>
          </xdr:cNvPr>
          <xdr:cNvCxnSpPr/>
        </xdr:nvCxnSpPr>
        <xdr:spPr>
          <a:xfrm flipH="1" flipV="1">
            <a:off x="3679708" y="4396250"/>
            <a:ext cx="1444255" cy="65240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9</xdr:col>
      <xdr:colOff>64861</xdr:colOff>
      <xdr:row>95</xdr:row>
      <xdr:rowOff>149678</xdr:rowOff>
    </xdr:from>
    <xdr:ext cx="4155281" cy="17010"/>
    <xdr:grpSp>
      <xdr:nvGrpSpPr>
        <xdr:cNvPr id="18" name="Shape 2">
          <a:extLst>
            <a:ext uri="{FF2B5EF4-FFF2-40B4-BE49-F238E27FC236}">
              <a16:creationId xmlns:a16="http://schemas.microsoft.com/office/drawing/2014/main" id="{DB8F29C8-EBF3-4127-8762-FF6747330F63}"/>
            </a:ext>
          </a:extLst>
        </xdr:cNvPr>
        <xdr:cNvGrpSpPr/>
      </xdr:nvGrpSpPr>
      <xdr:grpSpPr>
        <a:xfrm>
          <a:off x="17844861" y="20698278"/>
          <a:ext cx="4155281" cy="17010"/>
          <a:chOff x="3143344" y="3946346"/>
          <a:chExt cx="4155281" cy="17010"/>
        </a:xfrm>
      </xdr:grpSpPr>
      <xdr:cxnSp macro="">
        <xdr:nvCxnSpPr>
          <xdr:cNvPr id="19" name="Shape 41">
            <a:extLst>
              <a:ext uri="{FF2B5EF4-FFF2-40B4-BE49-F238E27FC236}">
                <a16:creationId xmlns:a16="http://schemas.microsoft.com/office/drawing/2014/main" id="{61F644C5-D7FA-8239-A68D-2EA76983944B}"/>
              </a:ext>
            </a:extLst>
          </xdr:cNvPr>
          <xdr:cNvCxnSpPr/>
        </xdr:nvCxnSpPr>
        <xdr:spPr>
          <a:xfrm>
            <a:off x="3143344" y="3946346"/>
            <a:ext cx="4155281" cy="17010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13</xdr:col>
      <xdr:colOff>217489</xdr:colOff>
      <xdr:row>101</xdr:row>
      <xdr:rowOff>10387</xdr:rowOff>
    </xdr:from>
    <xdr:ext cx="2915328" cy="49335"/>
    <xdr:grpSp>
      <xdr:nvGrpSpPr>
        <xdr:cNvPr id="20" name="Shape 2">
          <a:extLst>
            <a:ext uri="{FF2B5EF4-FFF2-40B4-BE49-F238E27FC236}">
              <a16:creationId xmlns:a16="http://schemas.microsoft.com/office/drawing/2014/main" id="{A5E96496-D470-4211-923B-661D8F02CEF9}"/>
            </a:ext>
          </a:extLst>
        </xdr:cNvPr>
        <xdr:cNvGrpSpPr/>
      </xdr:nvGrpSpPr>
      <xdr:grpSpPr>
        <a:xfrm>
          <a:off x="25376189" y="21701987"/>
          <a:ext cx="2915328" cy="49335"/>
          <a:chOff x="4073662" y="4064514"/>
          <a:chExt cx="2895359" cy="44561"/>
        </a:xfrm>
      </xdr:grpSpPr>
      <xdr:cxnSp macro="">
        <xdr:nvCxnSpPr>
          <xdr:cNvPr id="21" name="Shape 42">
            <a:extLst>
              <a:ext uri="{FF2B5EF4-FFF2-40B4-BE49-F238E27FC236}">
                <a16:creationId xmlns:a16="http://schemas.microsoft.com/office/drawing/2014/main" id="{940718F1-3C89-13F2-501F-C6834D8F00B3}"/>
              </a:ext>
            </a:extLst>
          </xdr:cNvPr>
          <xdr:cNvCxnSpPr/>
        </xdr:nvCxnSpPr>
        <xdr:spPr>
          <a:xfrm flipV="1">
            <a:off x="4073662" y="4064514"/>
            <a:ext cx="2895359" cy="44561"/>
          </a:xfrm>
          <a:prstGeom prst="straightConnector1">
            <a:avLst/>
          </a:prstGeom>
          <a:noFill/>
          <a:ln w="25400" cap="flat" cmpd="sng">
            <a:solidFill>
              <a:schemeClr val="accent2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5</xdr:col>
      <xdr:colOff>1202336</xdr:colOff>
      <xdr:row>78</xdr:row>
      <xdr:rowOff>59534</xdr:rowOff>
    </xdr:from>
    <xdr:ext cx="11905" cy="607217"/>
    <xdr:grpSp>
      <xdr:nvGrpSpPr>
        <xdr:cNvPr id="22" name="Shape 2">
          <a:extLst>
            <a:ext uri="{FF2B5EF4-FFF2-40B4-BE49-F238E27FC236}">
              <a16:creationId xmlns:a16="http://schemas.microsoft.com/office/drawing/2014/main" id="{B0C7B4FA-9ABE-4678-B910-4CEBA2C622F5}"/>
            </a:ext>
          </a:extLst>
        </xdr:cNvPr>
        <xdr:cNvGrpSpPr/>
      </xdr:nvGrpSpPr>
      <xdr:grpSpPr>
        <a:xfrm>
          <a:off x="11540136" y="17420434"/>
          <a:ext cx="11905" cy="607217"/>
          <a:chOff x="5302457" y="2609154"/>
          <a:chExt cx="6803" cy="600734"/>
        </a:xfrm>
      </xdr:grpSpPr>
      <xdr:cxnSp macro="">
        <xdr:nvCxnSpPr>
          <xdr:cNvPr id="23" name="Shape 44">
            <a:extLst>
              <a:ext uri="{FF2B5EF4-FFF2-40B4-BE49-F238E27FC236}">
                <a16:creationId xmlns:a16="http://schemas.microsoft.com/office/drawing/2014/main" id="{B2ED8774-73A3-FBBE-A9A5-4FBFE7AED014}"/>
              </a:ext>
            </a:extLst>
          </xdr:cNvPr>
          <xdr:cNvCxnSpPr/>
        </xdr:nvCxnSpPr>
        <xdr:spPr>
          <a:xfrm>
            <a:off x="5302457" y="2609154"/>
            <a:ext cx="6803" cy="600734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9</xdr:col>
      <xdr:colOff>1058203</xdr:colOff>
      <xdr:row>33</xdr:row>
      <xdr:rowOff>84818</xdr:rowOff>
    </xdr:from>
    <xdr:ext cx="81643" cy="9334500"/>
    <xdr:grpSp>
      <xdr:nvGrpSpPr>
        <xdr:cNvPr id="24" name="Shape 2">
          <a:extLst>
            <a:ext uri="{FF2B5EF4-FFF2-40B4-BE49-F238E27FC236}">
              <a16:creationId xmlns:a16="http://schemas.microsoft.com/office/drawing/2014/main" id="{8BAD31E5-A85E-447A-97FF-92633EA3B3AE}"/>
            </a:ext>
          </a:extLst>
        </xdr:cNvPr>
        <xdr:cNvGrpSpPr/>
      </xdr:nvGrpSpPr>
      <xdr:grpSpPr>
        <a:xfrm>
          <a:off x="18838203" y="8504918"/>
          <a:ext cx="81643" cy="9334500"/>
          <a:chOff x="4644123" y="3527001"/>
          <a:chExt cx="61232" cy="9195173"/>
        </a:xfrm>
      </xdr:grpSpPr>
      <xdr:cxnSp macro="">
        <xdr:nvCxnSpPr>
          <xdr:cNvPr id="25" name="Shape 28">
            <a:extLst>
              <a:ext uri="{FF2B5EF4-FFF2-40B4-BE49-F238E27FC236}">
                <a16:creationId xmlns:a16="http://schemas.microsoft.com/office/drawing/2014/main" id="{A26E4942-350A-F767-67CC-7C60B9A822AF}"/>
              </a:ext>
            </a:extLst>
          </xdr:cNvPr>
          <xdr:cNvCxnSpPr/>
        </xdr:nvCxnSpPr>
        <xdr:spPr>
          <a:xfrm flipH="1">
            <a:off x="4644123" y="3527001"/>
            <a:ext cx="61232" cy="9195173"/>
          </a:xfrm>
          <a:prstGeom prst="straightConnector1">
            <a:avLst/>
          </a:prstGeom>
          <a:ln>
            <a:headEnd type="none" w="sm" len="sm"/>
            <a:tailEnd type="triangle" w="med" len="med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twoCellAnchor>
    <xdr:from>
      <xdr:col>6</xdr:col>
      <xdr:colOff>680357</xdr:colOff>
      <xdr:row>31</xdr:row>
      <xdr:rowOff>136071</xdr:rowOff>
    </xdr:from>
    <xdr:to>
      <xdr:col>6</xdr:col>
      <xdr:colOff>2081892</xdr:colOff>
      <xdr:row>40</xdr:row>
      <xdr:rowOff>95250</xdr:rowOff>
    </xdr:to>
    <xdr:cxnSp macro="">
      <xdr:nvCxnSpPr>
        <xdr:cNvPr id="26" name="Shape 26">
          <a:extLst>
            <a:ext uri="{FF2B5EF4-FFF2-40B4-BE49-F238E27FC236}">
              <a16:creationId xmlns:a16="http://schemas.microsoft.com/office/drawing/2014/main" id="{EBC76C2F-E0B6-46DA-971F-EFA17F12180B}"/>
            </a:ext>
          </a:extLst>
        </xdr:cNvPr>
        <xdr:cNvCxnSpPr/>
      </xdr:nvCxnSpPr>
      <xdr:spPr>
        <a:xfrm flipH="1">
          <a:off x="5934982" y="5746296"/>
          <a:ext cx="198210" cy="1587954"/>
        </a:xfrm>
        <a:prstGeom prst="straightConnector1">
          <a:avLst/>
        </a:prstGeom>
        <a:noFill/>
        <a:ln w="25400" cap="flat" cmpd="sng">
          <a:solidFill>
            <a:schemeClr val="accent4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oneCellAnchor>
    <xdr:from>
      <xdr:col>11</xdr:col>
      <xdr:colOff>296182</xdr:colOff>
      <xdr:row>50</xdr:row>
      <xdr:rowOff>190500</xdr:rowOff>
    </xdr:from>
    <xdr:ext cx="1605643" cy="8245929"/>
    <xdr:grpSp>
      <xdr:nvGrpSpPr>
        <xdr:cNvPr id="27" name="Shape 2">
          <a:extLst>
            <a:ext uri="{FF2B5EF4-FFF2-40B4-BE49-F238E27FC236}">
              <a16:creationId xmlns:a16="http://schemas.microsoft.com/office/drawing/2014/main" id="{D9609105-3509-4AAD-BFB9-67886F5DD703}"/>
            </a:ext>
          </a:extLst>
        </xdr:cNvPr>
        <xdr:cNvGrpSpPr/>
      </xdr:nvGrpSpPr>
      <xdr:grpSpPr>
        <a:xfrm>
          <a:off x="21644882" y="12255500"/>
          <a:ext cx="1605643" cy="8245929"/>
          <a:chOff x="8594706" y="3970500"/>
          <a:chExt cx="1605643" cy="8245929"/>
        </a:xfrm>
      </xdr:grpSpPr>
      <xdr:cxnSp macro="">
        <xdr:nvCxnSpPr>
          <xdr:cNvPr id="28" name="Shape 41">
            <a:extLst>
              <a:ext uri="{FF2B5EF4-FFF2-40B4-BE49-F238E27FC236}">
                <a16:creationId xmlns:a16="http://schemas.microsoft.com/office/drawing/2014/main" id="{CD04FF7A-0229-93A2-3EA3-24A0D1D23DB3}"/>
              </a:ext>
            </a:extLst>
          </xdr:cNvPr>
          <xdr:cNvCxnSpPr/>
        </xdr:nvCxnSpPr>
        <xdr:spPr>
          <a:xfrm>
            <a:off x="8594706" y="3970500"/>
            <a:ext cx="1605643" cy="8245929"/>
          </a:xfrm>
          <a:prstGeom prst="straightConnector1">
            <a:avLst/>
          </a:prstGeom>
          <a:ln>
            <a:headEnd type="none" w="sm" len="sm"/>
            <a:tailEnd type="triangle" w="med" len="med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twoCellAnchor>
    <xdr:from>
      <xdr:col>12</xdr:col>
      <xdr:colOff>904875</xdr:colOff>
      <xdr:row>21</xdr:row>
      <xdr:rowOff>111125</xdr:rowOff>
    </xdr:from>
    <xdr:to>
      <xdr:col>12</xdr:col>
      <xdr:colOff>925512</xdr:colOff>
      <xdr:row>45</xdr:row>
      <xdr:rowOff>8731</xdr:rowOff>
    </xdr:to>
    <xdr:cxnSp macro="">
      <xdr:nvCxnSpPr>
        <xdr:cNvPr id="29" name="Shape 26">
          <a:extLst>
            <a:ext uri="{FF2B5EF4-FFF2-40B4-BE49-F238E27FC236}">
              <a16:creationId xmlns:a16="http://schemas.microsoft.com/office/drawing/2014/main" id="{AE63A15C-87C7-4140-A728-D8DFB6747D53}"/>
            </a:ext>
          </a:extLst>
        </xdr:cNvPr>
        <xdr:cNvCxnSpPr/>
      </xdr:nvCxnSpPr>
      <xdr:spPr>
        <a:xfrm>
          <a:off x="23987125" y="5286375"/>
          <a:ext cx="20637" cy="5803106"/>
        </a:xfrm>
        <a:prstGeom prst="straightConnector1">
          <a:avLst/>
        </a:prstGeom>
        <a:ln>
          <a:headEnd type="none" w="sm" len="sm"/>
          <a:tailEnd type="triangle" w="med" len="med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54428</xdr:colOff>
      <xdr:row>73</xdr:row>
      <xdr:rowOff>13607</xdr:rowOff>
    </xdr:from>
    <xdr:to>
      <xdr:col>4</xdr:col>
      <xdr:colOff>367392</xdr:colOff>
      <xdr:row>94</xdr:row>
      <xdr:rowOff>-1</xdr:rowOff>
    </xdr:to>
    <xdr:cxnSp macro="">
      <xdr:nvCxnSpPr>
        <xdr:cNvPr id="30" name="Shape 37">
          <a:extLst>
            <a:ext uri="{FF2B5EF4-FFF2-40B4-BE49-F238E27FC236}">
              <a16:creationId xmlns:a16="http://schemas.microsoft.com/office/drawing/2014/main" id="{21EF5913-A5D5-4024-9ACE-4B0AA82328CC}"/>
            </a:ext>
          </a:extLst>
        </xdr:cNvPr>
        <xdr:cNvCxnSpPr/>
      </xdr:nvCxnSpPr>
      <xdr:spPr>
        <a:xfrm flipV="1">
          <a:off x="2683328" y="13221607"/>
          <a:ext cx="1192439" cy="3790042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6</xdr:col>
      <xdr:colOff>190500</xdr:colOff>
      <xdr:row>56</xdr:row>
      <xdr:rowOff>154781</xdr:rowOff>
    </xdr:from>
    <xdr:to>
      <xdr:col>16</xdr:col>
      <xdr:colOff>154781</xdr:colOff>
      <xdr:row>57</xdr:row>
      <xdr:rowOff>130969</xdr:rowOff>
    </xdr:to>
    <xdr:cxnSp macro="">
      <xdr:nvCxnSpPr>
        <xdr:cNvPr id="31" name="Shape 37">
          <a:extLst>
            <a:ext uri="{FF2B5EF4-FFF2-40B4-BE49-F238E27FC236}">
              <a16:creationId xmlns:a16="http://schemas.microsoft.com/office/drawing/2014/main" id="{EBBD6070-4FCA-45DB-9716-744337844040}"/>
            </a:ext>
          </a:extLst>
        </xdr:cNvPr>
        <xdr:cNvCxnSpPr/>
      </xdr:nvCxnSpPr>
      <xdr:spPr>
        <a:xfrm>
          <a:off x="5448300" y="10289381"/>
          <a:ext cx="8727281" cy="157163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oneCellAnchor>
    <xdr:from>
      <xdr:col>12</xdr:col>
      <xdr:colOff>885827</xdr:colOff>
      <xdr:row>51</xdr:row>
      <xdr:rowOff>36285</xdr:rowOff>
    </xdr:from>
    <xdr:ext cx="36287" cy="1641930"/>
    <xdr:grpSp>
      <xdr:nvGrpSpPr>
        <xdr:cNvPr id="32" name="Shape 2">
          <a:extLst>
            <a:ext uri="{FF2B5EF4-FFF2-40B4-BE49-F238E27FC236}">
              <a16:creationId xmlns:a16="http://schemas.microsoft.com/office/drawing/2014/main" id="{A0F6F5F5-EA9F-41F7-9E74-EF5DD19BCBF9}"/>
            </a:ext>
          </a:extLst>
        </xdr:cNvPr>
        <xdr:cNvGrpSpPr/>
      </xdr:nvGrpSpPr>
      <xdr:grpSpPr>
        <a:xfrm>
          <a:off x="23479127" y="12355285"/>
          <a:ext cx="36287" cy="1641930"/>
          <a:chOff x="4218160" y="2036892"/>
          <a:chExt cx="100793" cy="192271"/>
        </a:xfrm>
      </xdr:grpSpPr>
      <xdr:cxnSp macro="">
        <xdr:nvCxnSpPr>
          <xdr:cNvPr id="33" name="Shape 46">
            <a:extLst>
              <a:ext uri="{FF2B5EF4-FFF2-40B4-BE49-F238E27FC236}">
                <a16:creationId xmlns:a16="http://schemas.microsoft.com/office/drawing/2014/main" id="{C98BE13F-9D26-2BDC-E6AF-88016524A6B5}"/>
              </a:ext>
            </a:extLst>
          </xdr:cNvPr>
          <xdr:cNvCxnSpPr/>
        </xdr:nvCxnSpPr>
        <xdr:spPr>
          <a:xfrm flipV="1">
            <a:off x="4218160" y="2036892"/>
            <a:ext cx="100793" cy="192271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twoCellAnchor>
    <xdr:from>
      <xdr:col>8</xdr:col>
      <xdr:colOff>13607</xdr:colOff>
      <xdr:row>40</xdr:row>
      <xdr:rowOff>40821</xdr:rowOff>
    </xdr:from>
    <xdr:to>
      <xdr:col>11</xdr:col>
      <xdr:colOff>1119187</xdr:colOff>
      <xdr:row>46</xdr:row>
      <xdr:rowOff>142875</xdr:rowOff>
    </xdr:to>
    <xdr:cxnSp macro="">
      <xdr:nvCxnSpPr>
        <xdr:cNvPr id="34" name="Shape 26">
          <a:extLst>
            <a:ext uri="{FF2B5EF4-FFF2-40B4-BE49-F238E27FC236}">
              <a16:creationId xmlns:a16="http://schemas.microsoft.com/office/drawing/2014/main" id="{E67C9879-34BF-44A7-91C0-796C81E26CE9}"/>
            </a:ext>
          </a:extLst>
        </xdr:cNvPr>
        <xdr:cNvCxnSpPr/>
      </xdr:nvCxnSpPr>
      <xdr:spPr>
        <a:xfrm>
          <a:off x="7020832" y="7279821"/>
          <a:ext cx="3496355" cy="1184729"/>
        </a:xfrm>
        <a:prstGeom prst="straightConnector1">
          <a:avLst/>
        </a:prstGeom>
        <a:noFill/>
        <a:ln w="25400" cap="flat" cmpd="sng">
          <a:solidFill>
            <a:schemeClr val="accent4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oneCellAnchor>
    <xdr:from>
      <xdr:col>14</xdr:col>
      <xdr:colOff>163519</xdr:colOff>
      <xdr:row>46</xdr:row>
      <xdr:rowOff>190501</xdr:rowOff>
    </xdr:from>
    <xdr:ext cx="464343" cy="542925"/>
    <xdr:grpSp>
      <xdr:nvGrpSpPr>
        <xdr:cNvPr id="35" name="Shape 2">
          <a:extLst>
            <a:ext uri="{FF2B5EF4-FFF2-40B4-BE49-F238E27FC236}">
              <a16:creationId xmlns:a16="http://schemas.microsoft.com/office/drawing/2014/main" id="{1BB21B0A-3A57-49CD-B9AB-FD8AF3E243F8}"/>
            </a:ext>
          </a:extLst>
        </xdr:cNvPr>
        <xdr:cNvGrpSpPr/>
      </xdr:nvGrpSpPr>
      <xdr:grpSpPr>
        <a:xfrm>
          <a:off x="27024019" y="11404601"/>
          <a:ext cx="464343" cy="542925"/>
          <a:chOff x="5544240" y="3885557"/>
          <a:chExt cx="348257" cy="534821"/>
        </a:xfrm>
      </xdr:grpSpPr>
      <xdr:cxnSp macro="">
        <xdr:nvCxnSpPr>
          <xdr:cNvPr id="36" name="Shape 28">
            <a:extLst>
              <a:ext uri="{FF2B5EF4-FFF2-40B4-BE49-F238E27FC236}">
                <a16:creationId xmlns:a16="http://schemas.microsoft.com/office/drawing/2014/main" id="{2A0796CA-FEC5-45F8-4F50-CA3E87FB2621}"/>
              </a:ext>
            </a:extLst>
          </xdr:cNvPr>
          <xdr:cNvCxnSpPr/>
        </xdr:nvCxnSpPr>
        <xdr:spPr>
          <a:xfrm>
            <a:off x="5544240" y="3885557"/>
            <a:ext cx="348257" cy="534821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twoCellAnchor>
    <xdr:from>
      <xdr:col>15</xdr:col>
      <xdr:colOff>369095</xdr:colOff>
      <xdr:row>52</xdr:row>
      <xdr:rowOff>83343</xdr:rowOff>
    </xdr:from>
    <xdr:to>
      <xdr:col>15</xdr:col>
      <xdr:colOff>1512094</xdr:colOff>
      <xdr:row>52</xdr:row>
      <xdr:rowOff>83343</xdr:rowOff>
    </xdr:to>
    <xdr:cxnSp macro="">
      <xdr:nvCxnSpPr>
        <xdr:cNvPr id="37" name="Shape 37">
          <a:extLst>
            <a:ext uri="{FF2B5EF4-FFF2-40B4-BE49-F238E27FC236}">
              <a16:creationId xmlns:a16="http://schemas.microsoft.com/office/drawing/2014/main" id="{28A15241-F835-41C1-B40A-DE9EFE9BE509}"/>
            </a:ext>
          </a:extLst>
        </xdr:cNvPr>
        <xdr:cNvCxnSpPr/>
      </xdr:nvCxnSpPr>
      <xdr:spPr>
        <a:xfrm>
          <a:off x="13516770" y="9497218"/>
          <a:ext cx="504824" cy="0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0</xdr:col>
      <xdr:colOff>1143001</xdr:colOff>
      <xdr:row>82</xdr:row>
      <xdr:rowOff>81642</xdr:rowOff>
    </xdr:from>
    <xdr:to>
      <xdr:col>0</xdr:col>
      <xdr:colOff>1592036</xdr:colOff>
      <xdr:row>84</xdr:row>
      <xdr:rowOff>95250</xdr:rowOff>
    </xdr:to>
    <xdr:cxnSp macro="">
      <xdr:nvCxnSpPr>
        <xdr:cNvPr id="38" name="Shape 37">
          <a:extLst>
            <a:ext uri="{FF2B5EF4-FFF2-40B4-BE49-F238E27FC236}">
              <a16:creationId xmlns:a16="http://schemas.microsoft.com/office/drawing/2014/main" id="{5EEDFED8-9B74-4193-952A-FD3275B30B6E}"/>
            </a:ext>
          </a:extLst>
        </xdr:cNvPr>
        <xdr:cNvCxnSpPr/>
      </xdr:nvCxnSpPr>
      <xdr:spPr>
        <a:xfrm flipH="1">
          <a:off x="876301" y="14924767"/>
          <a:ext cx="0" cy="372383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1</xdr:col>
      <xdr:colOff>1250155</xdr:colOff>
      <xdr:row>78</xdr:row>
      <xdr:rowOff>81642</xdr:rowOff>
    </xdr:from>
    <xdr:to>
      <xdr:col>1</xdr:col>
      <xdr:colOff>1700893</xdr:colOff>
      <xdr:row>80</xdr:row>
      <xdr:rowOff>74839</xdr:rowOff>
    </xdr:to>
    <xdr:cxnSp macro="">
      <xdr:nvCxnSpPr>
        <xdr:cNvPr id="39" name="Shape 37">
          <a:extLst>
            <a:ext uri="{FF2B5EF4-FFF2-40B4-BE49-F238E27FC236}">
              <a16:creationId xmlns:a16="http://schemas.microsoft.com/office/drawing/2014/main" id="{71711C04-0ED3-4F34-B267-FF92FF1A8912}"/>
            </a:ext>
          </a:extLst>
        </xdr:cNvPr>
        <xdr:cNvCxnSpPr/>
      </xdr:nvCxnSpPr>
      <xdr:spPr>
        <a:xfrm flipH="1">
          <a:off x="1751805" y="14200867"/>
          <a:ext cx="0" cy="351972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2</xdr:col>
      <xdr:colOff>1160010</xdr:colOff>
      <xdr:row>73</xdr:row>
      <xdr:rowOff>163285</xdr:rowOff>
    </xdr:from>
    <xdr:to>
      <xdr:col>2</xdr:col>
      <xdr:colOff>1510394</xdr:colOff>
      <xdr:row>76</xdr:row>
      <xdr:rowOff>20410</xdr:rowOff>
    </xdr:to>
    <xdr:cxnSp macro="">
      <xdr:nvCxnSpPr>
        <xdr:cNvPr id="40" name="Shape 37">
          <a:extLst>
            <a:ext uri="{FF2B5EF4-FFF2-40B4-BE49-F238E27FC236}">
              <a16:creationId xmlns:a16="http://schemas.microsoft.com/office/drawing/2014/main" id="{63650E6A-2407-483B-948A-C9C2D4F1372D}"/>
            </a:ext>
          </a:extLst>
        </xdr:cNvPr>
        <xdr:cNvCxnSpPr/>
      </xdr:nvCxnSpPr>
      <xdr:spPr>
        <a:xfrm flipH="1">
          <a:off x="2626860" y="13371285"/>
          <a:ext cx="1134" cy="403225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oneCellAnchor>
    <xdr:from>
      <xdr:col>5</xdr:col>
      <xdr:colOff>1859297</xdr:colOff>
      <xdr:row>87</xdr:row>
      <xdr:rowOff>39123</xdr:rowOff>
    </xdr:from>
    <xdr:ext cx="790918" cy="1498485"/>
    <xdr:grpSp>
      <xdr:nvGrpSpPr>
        <xdr:cNvPr id="41" name="Shape 2">
          <a:extLst>
            <a:ext uri="{FF2B5EF4-FFF2-40B4-BE49-F238E27FC236}">
              <a16:creationId xmlns:a16="http://schemas.microsoft.com/office/drawing/2014/main" id="{438872A0-894F-445A-AA75-0AE059E12DF1}"/>
            </a:ext>
          </a:extLst>
        </xdr:cNvPr>
        <xdr:cNvGrpSpPr/>
      </xdr:nvGrpSpPr>
      <xdr:grpSpPr>
        <a:xfrm>
          <a:off x="12197097" y="19000223"/>
          <a:ext cx="790918" cy="1498485"/>
          <a:chOff x="5302457" y="2609154"/>
          <a:chExt cx="451963" cy="1482486"/>
        </a:xfrm>
      </xdr:grpSpPr>
      <xdr:cxnSp macro="">
        <xdr:nvCxnSpPr>
          <xdr:cNvPr id="42" name="Shape 44">
            <a:extLst>
              <a:ext uri="{FF2B5EF4-FFF2-40B4-BE49-F238E27FC236}">
                <a16:creationId xmlns:a16="http://schemas.microsoft.com/office/drawing/2014/main" id="{A0EF6A52-A4AF-6992-2000-20072DE402BE}"/>
              </a:ext>
            </a:extLst>
          </xdr:cNvPr>
          <xdr:cNvCxnSpPr/>
        </xdr:nvCxnSpPr>
        <xdr:spPr>
          <a:xfrm>
            <a:off x="5302457" y="2609154"/>
            <a:ext cx="451963" cy="1482486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9</xdr:col>
      <xdr:colOff>180068</xdr:colOff>
      <xdr:row>100</xdr:row>
      <xdr:rowOff>54428</xdr:rowOff>
    </xdr:from>
    <xdr:ext cx="3959680" cy="13607"/>
    <xdr:grpSp>
      <xdr:nvGrpSpPr>
        <xdr:cNvPr id="43" name="Shape 2">
          <a:extLst>
            <a:ext uri="{FF2B5EF4-FFF2-40B4-BE49-F238E27FC236}">
              <a16:creationId xmlns:a16="http://schemas.microsoft.com/office/drawing/2014/main" id="{A53EA89F-1254-42A9-AEE4-758C2BF33610}"/>
            </a:ext>
          </a:extLst>
        </xdr:cNvPr>
        <xdr:cNvGrpSpPr/>
      </xdr:nvGrpSpPr>
      <xdr:grpSpPr>
        <a:xfrm flipV="1">
          <a:off x="17960068" y="21568228"/>
          <a:ext cx="3959680" cy="13607"/>
          <a:chOff x="4490225" y="3846810"/>
          <a:chExt cx="2172568" cy="13607"/>
        </a:xfrm>
      </xdr:grpSpPr>
      <xdr:cxnSp macro="">
        <xdr:nvCxnSpPr>
          <xdr:cNvPr id="44" name="Shape 41">
            <a:extLst>
              <a:ext uri="{FF2B5EF4-FFF2-40B4-BE49-F238E27FC236}">
                <a16:creationId xmlns:a16="http://schemas.microsoft.com/office/drawing/2014/main" id="{CA70EA68-BE63-9A98-555C-03A38AD950B3}"/>
              </a:ext>
            </a:extLst>
          </xdr:cNvPr>
          <xdr:cNvCxnSpPr/>
        </xdr:nvCxnSpPr>
        <xdr:spPr>
          <a:xfrm>
            <a:off x="4490225" y="3846810"/>
            <a:ext cx="2172568" cy="13607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4</xdr:col>
      <xdr:colOff>1493610</xdr:colOff>
      <xdr:row>72</xdr:row>
      <xdr:rowOff>136072</xdr:rowOff>
    </xdr:from>
    <xdr:ext cx="1401536" cy="3551464"/>
    <xdr:grpSp>
      <xdr:nvGrpSpPr>
        <xdr:cNvPr id="45" name="Shape 2">
          <a:extLst>
            <a:ext uri="{FF2B5EF4-FFF2-40B4-BE49-F238E27FC236}">
              <a16:creationId xmlns:a16="http://schemas.microsoft.com/office/drawing/2014/main" id="{ECD76C59-6BF9-410B-AA4D-FBB61BAF7B74}"/>
            </a:ext>
          </a:extLst>
        </xdr:cNvPr>
        <xdr:cNvGrpSpPr/>
      </xdr:nvGrpSpPr>
      <xdr:grpSpPr>
        <a:xfrm>
          <a:off x="8872310" y="16430172"/>
          <a:ext cx="1401536" cy="3551464"/>
          <a:chOff x="-579913" y="2146802"/>
          <a:chExt cx="1401536" cy="3551464"/>
        </a:xfrm>
      </xdr:grpSpPr>
      <xdr:cxnSp macro="">
        <xdr:nvCxnSpPr>
          <xdr:cNvPr id="46" name="Shape 41">
            <a:extLst>
              <a:ext uri="{FF2B5EF4-FFF2-40B4-BE49-F238E27FC236}">
                <a16:creationId xmlns:a16="http://schemas.microsoft.com/office/drawing/2014/main" id="{837CE5FF-1ABD-9323-76A9-DECD72853E04}"/>
              </a:ext>
            </a:extLst>
          </xdr:cNvPr>
          <xdr:cNvCxnSpPr/>
        </xdr:nvCxnSpPr>
        <xdr:spPr>
          <a:xfrm flipH="1" flipV="1">
            <a:off x="-579913" y="2146802"/>
            <a:ext cx="1401536" cy="3551464"/>
          </a:xfrm>
          <a:prstGeom prst="straightConnector1">
            <a:avLst/>
          </a:prstGeom>
          <a:noFill/>
          <a:ln w="25400" cap="flat" cmpd="sng">
            <a:solidFill>
              <a:schemeClr val="accent4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twoCellAnchor>
    <xdr:from>
      <xdr:col>16</xdr:col>
      <xdr:colOff>130969</xdr:colOff>
      <xdr:row>55</xdr:row>
      <xdr:rowOff>11907</xdr:rowOff>
    </xdr:from>
    <xdr:to>
      <xdr:col>16</xdr:col>
      <xdr:colOff>726281</xdr:colOff>
      <xdr:row>57</xdr:row>
      <xdr:rowOff>142875</xdr:rowOff>
    </xdr:to>
    <xdr:cxnSp macro="">
      <xdr:nvCxnSpPr>
        <xdr:cNvPr id="47" name="Shape 37">
          <a:extLst>
            <a:ext uri="{FF2B5EF4-FFF2-40B4-BE49-F238E27FC236}">
              <a16:creationId xmlns:a16="http://schemas.microsoft.com/office/drawing/2014/main" id="{51521515-05FE-4447-B1D4-A281C0A8FDD9}"/>
            </a:ext>
          </a:extLst>
        </xdr:cNvPr>
        <xdr:cNvCxnSpPr/>
      </xdr:nvCxnSpPr>
      <xdr:spPr>
        <a:xfrm flipV="1">
          <a:off x="14151769" y="9962357"/>
          <a:ext cx="595312" cy="492918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4</xdr:col>
      <xdr:colOff>1143000</xdr:colOff>
      <xdr:row>49</xdr:row>
      <xdr:rowOff>68036</xdr:rowOff>
    </xdr:from>
    <xdr:to>
      <xdr:col>4</xdr:col>
      <xdr:colOff>1279072</xdr:colOff>
      <xdr:row>59</xdr:row>
      <xdr:rowOff>95250</xdr:rowOff>
    </xdr:to>
    <xdr:cxnSp macro="">
      <xdr:nvCxnSpPr>
        <xdr:cNvPr id="48" name="Shape 26">
          <a:extLst>
            <a:ext uri="{FF2B5EF4-FFF2-40B4-BE49-F238E27FC236}">
              <a16:creationId xmlns:a16="http://schemas.microsoft.com/office/drawing/2014/main" id="{12F9BD5A-8E05-461D-8CEC-BBB15C9627C7}"/>
            </a:ext>
          </a:extLst>
        </xdr:cNvPr>
        <xdr:cNvCxnSpPr/>
      </xdr:nvCxnSpPr>
      <xdr:spPr>
        <a:xfrm flipH="1">
          <a:off x="4381500" y="8932636"/>
          <a:ext cx="2722" cy="1840139"/>
        </a:xfrm>
        <a:prstGeom prst="straightConnector1">
          <a:avLst/>
        </a:prstGeom>
        <a:noFill/>
        <a:ln w="25400" cap="flat" cmpd="sng">
          <a:solidFill>
            <a:schemeClr val="accent4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8</xdr:col>
      <xdr:colOff>1058182</xdr:colOff>
      <xdr:row>21</xdr:row>
      <xdr:rowOff>190500</xdr:rowOff>
    </xdr:from>
    <xdr:to>
      <xdr:col>8</xdr:col>
      <xdr:colOff>1222375</xdr:colOff>
      <xdr:row>60</xdr:row>
      <xdr:rowOff>40821</xdr:rowOff>
    </xdr:to>
    <xdr:cxnSp macro="">
      <xdr:nvCxnSpPr>
        <xdr:cNvPr id="49" name="Shape 26">
          <a:extLst>
            <a:ext uri="{FF2B5EF4-FFF2-40B4-BE49-F238E27FC236}">
              <a16:creationId xmlns:a16="http://schemas.microsoft.com/office/drawing/2014/main" id="{3BDA5456-DDDA-4998-9E83-F7F791853323}"/>
            </a:ext>
          </a:extLst>
        </xdr:cNvPr>
        <xdr:cNvCxnSpPr/>
      </xdr:nvCxnSpPr>
      <xdr:spPr>
        <a:xfrm flipH="1">
          <a:off x="17155432" y="5365750"/>
          <a:ext cx="164193" cy="8692696"/>
        </a:xfrm>
        <a:prstGeom prst="straightConnector1">
          <a:avLst/>
        </a:prstGeom>
        <a:ln>
          <a:headEnd type="none" w="sm" len="sm"/>
          <a:tailEnd type="triangle" w="med" len="med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oneCellAnchor>
    <xdr:from>
      <xdr:col>7</xdr:col>
      <xdr:colOff>326563</xdr:colOff>
      <xdr:row>81</xdr:row>
      <xdr:rowOff>15874</xdr:rowOff>
    </xdr:from>
    <xdr:ext cx="4070810" cy="2555876"/>
    <xdr:grpSp>
      <xdr:nvGrpSpPr>
        <xdr:cNvPr id="50" name="Shape 2">
          <a:extLst>
            <a:ext uri="{FF2B5EF4-FFF2-40B4-BE49-F238E27FC236}">
              <a16:creationId xmlns:a16="http://schemas.microsoft.com/office/drawing/2014/main" id="{7962D42E-85FE-4F90-BB5E-6F8DCF46C7B6}"/>
            </a:ext>
          </a:extLst>
        </xdr:cNvPr>
        <xdr:cNvGrpSpPr/>
      </xdr:nvGrpSpPr>
      <xdr:grpSpPr>
        <a:xfrm flipH="1">
          <a:off x="14791863" y="17910174"/>
          <a:ext cx="4070810" cy="2555876"/>
          <a:chOff x="5282577" y="2544322"/>
          <a:chExt cx="532595" cy="1554560"/>
        </a:xfrm>
      </xdr:grpSpPr>
      <xdr:cxnSp macro="">
        <xdr:nvCxnSpPr>
          <xdr:cNvPr id="51" name="Shape 44">
            <a:extLst>
              <a:ext uri="{FF2B5EF4-FFF2-40B4-BE49-F238E27FC236}">
                <a16:creationId xmlns:a16="http://schemas.microsoft.com/office/drawing/2014/main" id="{A0FA24EE-2BE3-18ED-4743-83B971C5BE05}"/>
              </a:ext>
            </a:extLst>
          </xdr:cNvPr>
          <xdr:cNvCxnSpPr/>
        </xdr:nvCxnSpPr>
        <xdr:spPr>
          <a:xfrm>
            <a:off x="5282577" y="2544322"/>
            <a:ext cx="532595" cy="1554560"/>
          </a:xfrm>
          <a:prstGeom prst="straightConnector1">
            <a:avLst/>
          </a:prstGeom>
          <a:ln>
            <a:headEnd type="none" w="sm" len="sm"/>
            <a:tailEnd type="triangle" w="med" len="med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oneCellAnchor>
    <xdr:from>
      <xdr:col>7</xdr:col>
      <xdr:colOff>1230997</xdr:colOff>
      <xdr:row>50</xdr:row>
      <xdr:rowOff>136071</xdr:rowOff>
    </xdr:from>
    <xdr:ext cx="6106430" cy="102054"/>
    <xdr:grpSp>
      <xdr:nvGrpSpPr>
        <xdr:cNvPr id="52" name="Shape 2">
          <a:extLst>
            <a:ext uri="{FF2B5EF4-FFF2-40B4-BE49-F238E27FC236}">
              <a16:creationId xmlns:a16="http://schemas.microsoft.com/office/drawing/2014/main" id="{E1A1A466-D7C2-4589-AC49-A077313A5BA5}"/>
            </a:ext>
          </a:extLst>
        </xdr:cNvPr>
        <xdr:cNvGrpSpPr/>
      </xdr:nvGrpSpPr>
      <xdr:grpSpPr>
        <a:xfrm>
          <a:off x="15696297" y="12201071"/>
          <a:ext cx="6106430" cy="102054"/>
          <a:chOff x="5157007" y="2095573"/>
          <a:chExt cx="1075185" cy="588057"/>
        </a:xfrm>
      </xdr:grpSpPr>
      <xdr:cxnSp macro="">
        <xdr:nvCxnSpPr>
          <xdr:cNvPr id="53" name="Shape 44">
            <a:extLst>
              <a:ext uri="{FF2B5EF4-FFF2-40B4-BE49-F238E27FC236}">
                <a16:creationId xmlns:a16="http://schemas.microsoft.com/office/drawing/2014/main" id="{DDA7D549-753F-4705-011B-35310C8571DF}"/>
              </a:ext>
            </a:extLst>
          </xdr:cNvPr>
          <xdr:cNvCxnSpPr/>
        </xdr:nvCxnSpPr>
        <xdr:spPr>
          <a:xfrm>
            <a:off x="5157007" y="2095573"/>
            <a:ext cx="1075185" cy="588057"/>
          </a:xfrm>
          <a:prstGeom prst="straightConnector1">
            <a:avLst/>
          </a:prstGeom>
          <a:ln>
            <a:headEnd type="none" w="sm" len="sm"/>
            <a:tailEnd type="triangle" w="med" len="med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twoCellAnchor>
    <xdr:from>
      <xdr:col>6</xdr:col>
      <xdr:colOff>1483178</xdr:colOff>
      <xdr:row>60</xdr:row>
      <xdr:rowOff>40822</xdr:rowOff>
    </xdr:from>
    <xdr:to>
      <xdr:col>7</xdr:col>
      <xdr:colOff>40821</xdr:colOff>
      <xdr:row>62</xdr:row>
      <xdr:rowOff>27214</xdr:rowOff>
    </xdr:to>
    <xdr:cxnSp macro="">
      <xdr:nvCxnSpPr>
        <xdr:cNvPr id="54" name="Shape 37">
          <a:extLst>
            <a:ext uri="{FF2B5EF4-FFF2-40B4-BE49-F238E27FC236}">
              <a16:creationId xmlns:a16="http://schemas.microsoft.com/office/drawing/2014/main" id="{68026399-6CD6-48E8-B039-337C5DF99682}"/>
            </a:ext>
          </a:extLst>
        </xdr:cNvPr>
        <xdr:cNvCxnSpPr/>
      </xdr:nvCxnSpPr>
      <xdr:spPr>
        <a:xfrm flipH="1" flipV="1">
          <a:off x="6131378" y="10899322"/>
          <a:ext cx="43543" cy="351517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1</xdr:col>
      <xdr:colOff>1986644</xdr:colOff>
      <xdr:row>41</xdr:row>
      <xdr:rowOff>13607</xdr:rowOff>
    </xdr:from>
    <xdr:to>
      <xdr:col>2</xdr:col>
      <xdr:colOff>585108</xdr:colOff>
      <xdr:row>42</xdr:row>
      <xdr:rowOff>149678</xdr:rowOff>
    </xdr:to>
    <xdr:cxnSp macro="">
      <xdr:nvCxnSpPr>
        <xdr:cNvPr id="55" name="Shape 37">
          <a:extLst>
            <a:ext uri="{FF2B5EF4-FFF2-40B4-BE49-F238E27FC236}">
              <a16:creationId xmlns:a16="http://schemas.microsoft.com/office/drawing/2014/main" id="{5E2FD541-323F-48F8-9B5F-7BA0F0853189}"/>
            </a:ext>
          </a:extLst>
        </xdr:cNvPr>
        <xdr:cNvCxnSpPr/>
      </xdr:nvCxnSpPr>
      <xdr:spPr>
        <a:xfrm flipH="1" flipV="1">
          <a:off x="1751694" y="7430407"/>
          <a:ext cx="582839" cy="320221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  <xdr:twoCellAnchor>
    <xdr:from>
      <xdr:col>10</xdr:col>
      <xdr:colOff>952500</xdr:colOff>
      <xdr:row>22</xdr:row>
      <xdr:rowOff>111125</xdr:rowOff>
    </xdr:from>
    <xdr:to>
      <xdr:col>10</xdr:col>
      <xdr:colOff>1374321</xdr:colOff>
      <xdr:row>90</xdr:row>
      <xdr:rowOff>40821</xdr:rowOff>
    </xdr:to>
    <xdr:cxnSp macro="">
      <xdr:nvCxnSpPr>
        <xdr:cNvPr id="56" name="Shape 26">
          <a:extLst>
            <a:ext uri="{FF2B5EF4-FFF2-40B4-BE49-F238E27FC236}">
              <a16:creationId xmlns:a16="http://schemas.microsoft.com/office/drawing/2014/main" id="{16153F93-B58F-40CC-BF67-9EC637C40964}"/>
            </a:ext>
          </a:extLst>
        </xdr:cNvPr>
        <xdr:cNvCxnSpPr/>
      </xdr:nvCxnSpPr>
      <xdr:spPr>
        <a:xfrm>
          <a:off x="9639300" y="4092575"/>
          <a:ext cx="2721" cy="12235996"/>
        </a:xfrm>
        <a:prstGeom prst="straightConnector1">
          <a:avLst/>
        </a:prstGeom>
        <a:ln>
          <a:headEnd type="none" w="sm" len="sm"/>
          <a:tailEnd type="triangle" w="med" len="med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1374317</xdr:colOff>
      <xdr:row>89</xdr:row>
      <xdr:rowOff>275316</xdr:rowOff>
    </xdr:from>
    <xdr:ext cx="1864181" cy="911680"/>
    <xdr:grpSp>
      <xdr:nvGrpSpPr>
        <xdr:cNvPr id="57" name="Shape 2">
          <a:extLst>
            <a:ext uri="{FF2B5EF4-FFF2-40B4-BE49-F238E27FC236}">
              <a16:creationId xmlns:a16="http://schemas.microsoft.com/office/drawing/2014/main" id="{CDE5B076-8323-460D-96E2-DDE1A6834C0D}"/>
            </a:ext>
          </a:extLst>
        </xdr:cNvPr>
        <xdr:cNvGrpSpPr/>
      </xdr:nvGrpSpPr>
      <xdr:grpSpPr>
        <a:xfrm flipH="1">
          <a:off x="20703717" y="19655516"/>
          <a:ext cx="1864181" cy="911680"/>
          <a:chOff x="5647832" y="2915376"/>
          <a:chExt cx="243896" cy="554511"/>
        </a:xfrm>
      </xdr:grpSpPr>
      <xdr:cxnSp macro="">
        <xdr:nvCxnSpPr>
          <xdr:cNvPr id="58" name="Shape 44">
            <a:extLst>
              <a:ext uri="{FF2B5EF4-FFF2-40B4-BE49-F238E27FC236}">
                <a16:creationId xmlns:a16="http://schemas.microsoft.com/office/drawing/2014/main" id="{5FD8A45E-E776-C8DC-E88F-204A7885CA5A}"/>
              </a:ext>
            </a:extLst>
          </xdr:cNvPr>
          <xdr:cNvCxnSpPr/>
        </xdr:nvCxnSpPr>
        <xdr:spPr>
          <a:xfrm flipH="1">
            <a:off x="5647832" y="2915376"/>
            <a:ext cx="243896" cy="554511"/>
          </a:xfrm>
          <a:prstGeom prst="straightConnector1">
            <a:avLst/>
          </a:prstGeom>
          <a:ln>
            <a:headEnd type="none" w="sm" len="sm"/>
            <a:tailEnd type="triangle" w="med" len="med"/>
          </a:ln>
        </xdr:spPr>
        <xdr:style>
          <a:lnRef idx="3">
            <a:schemeClr val="accent5"/>
          </a:lnRef>
          <a:fillRef idx="0">
            <a:schemeClr val="accent5"/>
          </a:fillRef>
          <a:effectRef idx="2">
            <a:schemeClr val="accent5"/>
          </a:effectRef>
          <a:fontRef idx="minor">
            <a:schemeClr val="tx1"/>
          </a:fontRef>
        </xdr:style>
      </xdr:cxnSp>
    </xdr:grpSp>
    <xdr:clientData fLocksWithSheet="0"/>
  </xdr:oneCellAnchor>
  <xdr:twoCellAnchor>
    <xdr:from>
      <xdr:col>13</xdr:col>
      <xdr:colOff>149679</xdr:colOff>
      <xdr:row>97</xdr:row>
      <xdr:rowOff>45936</xdr:rowOff>
    </xdr:from>
    <xdr:to>
      <xdr:col>14</xdr:col>
      <xdr:colOff>1428751</xdr:colOff>
      <xdr:row>97</xdr:row>
      <xdr:rowOff>136072</xdr:rowOff>
    </xdr:to>
    <xdr:cxnSp macro="">
      <xdr:nvCxnSpPr>
        <xdr:cNvPr id="59" name="Shape 42">
          <a:extLst>
            <a:ext uri="{FF2B5EF4-FFF2-40B4-BE49-F238E27FC236}">
              <a16:creationId xmlns:a16="http://schemas.microsoft.com/office/drawing/2014/main" id="{6479543E-00F7-4FEC-8131-FE5AFB9415EB}"/>
            </a:ext>
          </a:extLst>
        </xdr:cNvPr>
        <xdr:cNvCxnSpPr/>
      </xdr:nvCxnSpPr>
      <xdr:spPr>
        <a:xfrm>
          <a:off x="11541579" y="17603686"/>
          <a:ext cx="1602922" cy="86961"/>
        </a:xfrm>
        <a:prstGeom prst="straightConnector1">
          <a:avLst/>
        </a:prstGeom>
        <a:noFill/>
        <a:ln w="25400" cap="flat" cmpd="sng">
          <a:solidFill>
            <a:schemeClr val="accent2"/>
          </a:solidFill>
          <a:prstDash val="solid"/>
          <a:miter lim="800000"/>
          <a:headEnd type="none" w="sm" len="sm"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saadi@ardeche.fr" TargetMode="External"/><Relationship Id="rId13" Type="http://schemas.openxmlformats.org/officeDocument/2006/relationships/hyperlink" Target="mailto:veyraud@ardeche.fr" TargetMode="External"/><Relationship Id="rId18" Type="http://schemas.openxmlformats.org/officeDocument/2006/relationships/hyperlink" Target="mailto:jtouzo@ardeche.fr" TargetMode="External"/><Relationship Id="rId26" Type="http://schemas.openxmlformats.org/officeDocument/2006/relationships/hyperlink" Target="mailto:flojarl@gmail.com" TargetMode="External"/><Relationship Id="rId3" Type="http://schemas.openxmlformats.org/officeDocument/2006/relationships/hyperlink" Target="mailto:vanessa.audrey1384@gmail.com" TargetMode="External"/><Relationship Id="rId21" Type="http://schemas.openxmlformats.org/officeDocument/2006/relationships/hyperlink" Target="mailto:audrey.arnou@hotmail.fr" TargetMode="External"/><Relationship Id="rId7" Type="http://schemas.openxmlformats.org/officeDocument/2006/relationships/hyperlink" Target="mailto:vlatour@ardeche.fr" TargetMode="External"/><Relationship Id="rId12" Type="http://schemas.openxmlformats.org/officeDocument/2006/relationships/hyperlink" Target="mailto:dmonteillard@ardeche.fr" TargetMode="External"/><Relationship Id="rId17" Type="http://schemas.openxmlformats.org/officeDocument/2006/relationships/hyperlink" Target="mailto:jljaunatre@ardeche.fr" TargetMode="External"/><Relationship Id="rId25" Type="http://schemas.openxmlformats.org/officeDocument/2006/relationships/hyperlink" Target="mailto:coralie84000@live.fr" TargetMode="External"/><Relationship Id="rId2" Type="http://schemas.openxmlformats.org/officeDocument/2006/relationships/hyperlink" Target="mailto:nchambon@ardeche.fr" TargetMode="External"/><Relationship Id="rId16" Type="http://schemas.openxmlformats.org/officeDocument/2006/relationships/hyperlink" Target="mailto:adembele@ardeche.fr" TargetMode="External"/><Relationship Id="rId20" Type="http://schemas.openxmlformats.org/officeDocument/2006/relationships/hyperlink" Target="mailto:iquirin@ardeche.fr" TargetMode="External"/><Relationship Id="rId29" Type="http://schemas.openxmlformats.org/officeDocument/2006/relationships/hyperlink" Target="mailto:siliveri.halima@gmail.com" TargetMode="External"/><Relationship Id="rId1" Type="http://schemas.openxmlformats.org/officeDocument/2006/relationships/hyperlink" Target="mailto:christelle.baud14@orange.fr" TargetMode="External"/><Relationship Id="rId6" Type="http://schemas.openxmlformats.org/officeDocument/2006/relationships/hyperlink" Target="mailto:cmarcel@ardeche.fr" TargetMode="External"/><Relationship Id="rId11" Type="http://schemas.openxmlformats.org/officeDocument/2006/relationships/hyperlink" Target="mailto:mfadelli@ardeche.fr" TargetMode="External"/><Relationship Id="rId24" Type="http://schemas.openxmlformats.org/officeDocument/2006/relationships/hyperlink" Target="mailto:nicochepc@yahoo.fr" TargetMode="External"/><Relationship Id="rId5" Type="http://schemas.openxmlformats.org/officeDocument/2006/relationships/hyperlink" Target="mailto:ahadjaz@ardeche.fr" TargetMode="External"/><Relationship Id="rId15" Type="http://schemas.openxmlformats.org/officeDocument/2006/relationships/hyperlink" Target="mailto:adembele@ardeche.fr" TargetMode="External"/><Relationship Id="rId23" Type="http://schemas.openxmlformats.org/officeDocument/2006/relationships/hyperlink" Target="mailto:outiati.haidar@outlook.fr" TargetMode="External"/><Relationship Id="rId28" Type="http://schemas.openxmlformats.org/officeDocument/2006/relationships/hyperlink" Target="mailto:julielayana@gmail.com" TargetMode="External"/><Relationship Id="rId10" Type="http://schemas.openxmlformats.org/officeDocument/2006/relationships/hyperlink" Target="mailto:jtouzo@ardeche.fr" TargetMode="External"/><Relationship Id="rId19" Type="http://schemas.openxmlformats.org/officeDocument/2006/relationships/hyperlink" Target="mailto:cduhem@ardeche.fr" TargetMode="External"/><Relationship Id="rId31" Type="http://schemas.openxmlformats.org/officeDocument/2006/relationships/hyperlink" Target="mailto:nicochepc@yahoo.fr" TargetMode="External"/><Relationship Id="rId4" Type="http://schemas.openxmlformats.org/officeDocument/2006/relationships/hyperlink" Target="mailto:jtouzo@ardeche.fr" TargetMode="External"/><Relationship Id="rId9" Type="http://schemas.openxmlformats.org/officeDocument/2006/relationships/hyperlink" Target="mailto:jljaunatre@ardeche.fr" TargetMode="External"/><Relationship Id="rId14" Type="http://schemas.openxmlformats.org/officeDocument/2006/relationships/hyperlink" Target="mailto:veyraud@ardeche.fr" TargetMode="External"/><Relationship Id="rId22" Type="http://schemas.openxmlformats.org/officeDocument/2006/relationships/hyperlink" Target="mailto:outiati.haidar@outlook.fr" TargetMode="External"/><Relationship Id="rId27" Type="http://schemas.openxmlformats.org/officeDocument/2006/relationships/hyperlink" Target="mailto:elodieperret71@hotmail.fr" TargetMode="External"/><Relationship Id="rId30" Type="http://schemas.openxmlformats.org/officeDocument/2006/relationships/hyperlink" Target="mailto:siliveri.halima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clebouc@ardeche.fr" TargetMode="External"/><Relationship Id="rId18" Type="http://schemas.openxmlformats.org/officeDocument/2006/relationships/hyperlink" Target="mailto:iquirin@ardeche.fr" TargetMode="External"/><Relationship Id="rId26" Type="http://schemas.openxmlformats.org/officeDocument/2006/relationships/hyperlink" Target="mailto:jtouzo@ardeche.fr" TargetMode="External"/><Relationship Id="rId39" Type="http://schemas.openxmlformats.org/officeDocument/2006/relationships/hyperlink" Target="mailto:mrabaglia@ardeche.fr" TargetMode="External"/><Relationship Id="rId21" Type="http://schemas.openxmlformats.org/officeDocument/2006/relationships/hyperlink" Target="mailto:alesourd@ardeche.fr" TargetMode="External"/><Relationship Id="rId34" Type="http://schemas.openxmlformats.org/officeDocument/2006/relationships/hyperlink" Target="mailto:nchambon@ardeche.fr" TargetMode="External"/><Relationship Id="rId42" Type="http://schemas.openxmlformats.org/officeDocument/2006/relationships/hyperlink" Target="mailto:vanessa.audrey1384@gmail.fr" TargetMode="External"/><Relationship Id="rId47" Type="http://schemas.openxmlformats.org/officeDocument/2006/relationships/hyperlink" Target="mailto:vbarbato@ardeche.fr" TargetMode="External"/><Relationship Id="rId7" Type="http://schemas.openxmlformats.org/officeDocument/2006/relationships/hyperlink" Target="mailto:jljaunatre@ardeche.fr" TargetMode="External"/><Relationship Id="rId2" Type="http://schemas.openxmlformats.org/officeDocument/2006/relationships/hyperlink" Target="mailto:alessourd@ardeche.fr" TargetMode="External"/><Relationship Id="rId16" Type="http://schemas.openxmlformats.org/officeDocument/2006/relationships/hyperlink" Target="mailto:casulaure@gmail.com" TargetMode="External"/><Relationship Id="rId29" Type="http://schemas.openxmlformats.org/officeDocument/2006/relationships/hyperlink" Target="mailto:mdulae@ardeche.fr" TargetMode="External"/><Relationship Id="rId11" Type="http://schemas.openxmlformats.org/officeDocument/2006/relationships/hyperlink" Target="mailto:ahadjaz@ardeche.fr" TargetMode="External"/><Relationship Id="rId24" Type="http://schemas.openxmlformats.org/officeDocument/2006/relationships/hyperlink" Target="mailto:smylle@ardeche.fr" TargetMode="External"/><Relationship Id="rId32" Type="http://schemas.openxmlformats.org/officeDocument/2006/relationships/hyperlink" Target="mailto:cmarco@ardeche.fr" TargetMode="External"/><Relationship Id="rId37" Type="http://schemas.openxmlformats.org/officeDocument/2006/relationships/hyperlink" Target="mailto:mlebouc@ardeche.fr" TargetMode="External"/><Relationship Id="rId40" Type="http://schemas.openxmlformats.org/officeDocument/2006/relationships/hyperlink" Target="mailto:mccharignon@ardeche.fr" TargetMode="External"/><Relationship Id="rId45" Type="http://schemas.openxmlformats.org/officeDocument/2006/relationships/hyperlink" Target="mailto:internat.mtl@lesfoyersmatter.fr" TargetMode="External"/><Relationship Id="rId5" Type="http://schemas.openxmlformats.org/officeDocument/2006/relationships/hyperlink" Target="mailto:vanessa.audrey1384@gmail.com" TargetMode="External"/><Relationship Id="rId15" Type="http://schemas.openxmlformats.org/officeDocument/2006/relationships/hyperlink" Target="mailto:eraimbaud@ardeche.fr" TargetMode="External"/><Relationship Id="rId23" Type="http://schemas.openxmlformats.org/officeDocument/2006/relationships/hyperlink" Target="mailto:christophe.trichet@neuf.fr" TargetMode="External"/><Relationship Id="rId28" Type="http://schemas.openxmlformats.org/officeDocument/2006/relationships/hyperlink" Target="mailto:alesourd@ardeche.fr" TargetMode="External"/><Relationship Id="rId36" Type="http://schemas.openxmlformats.org/officeDocument/2006/relationships/hyperlink" Target="mailto:nchambon@ardeche.fr" TargetMode="External"/><Relationship Id="rId49" Type="http://schemas.openxmlformats.org/officeDocument/2006/relationships/hyperlink" Target="mailto:dmonteillard@ardeche.fr" TargetMode="External"/><Relationship Id="rId10" Type="http://schemas.openxmlformats.org/officeDocument/2006/relationships/hyperlink" Target="mailto:marylene.chabal@ardeche.fr" TargetMode="External"/><Relationship Id="rId19" Type="http://schemas.openxmlformats.org/officeDocument/2006/relationships/hyperlink" Target="mailto:thierry.sylvie07@live.fr" TargetMode="External"/><Relationship Id="rId31" Type="http://schemas.openxmlformats.org/officeDocument/2006/relationships/hyperlink" Target="mailto:rcabri@ardeche.fr" TargetMode="External"/><Relationship Id="rId44" Type="http://schemas.openxmlformats.org/officeDocument/2006/relationships/hyperlink" Target="mailto:jtouzo@ardeche.fr" TargetMode="External"/><Relationship Id="rId4" Type="http://schemas.openxmlformats.org/officeDocument/2006/relationships/hyperlink" Target="mailto:nchaneac@ardeche.fr" TargetMode="External"/><Relationship Id="rId9" Type="http://schemas.openxmlformats.org/officeDocument/2006/relationships/hyperlink" Target="mailto:hsoualil@ardeche.fr" TargetMode="External"/><Relationship Id="rId14" Type="http://schemas.openxmlformats.org/officeDocument/2006/relationships/hyperlink" Target="mailto:cmarco@ardeche.fr" TargetMode="External"/><Relationship Id="rId22" Type="http://schemas.openxmlformats.org/officeDocument/2006/relationships/hyperlink" Target="mailto:smylle@ardeche.fr" TargetMode="External"/><Relationship Id="rId27" Type="http://schemas.openxmlformats.org/officeDocument/2006/relationships/hyperlink" Target="mailto:lfoucart@ardeche.fr" TargetMode="External"/><Relationship Id="rId30" Type="http://schemas.openxmlformats.org/officeDocument/2006/relationships/hyperlink" Target="mailto:dmonteillard@ardeche.fr" TargetMode="External"/><Relationship Id="rId35" Type="http://schemas.openxmlformats.org/officeDocument/2006/relationships/hyperlink" Target="mailto:ablachon@ardeche.fr" TargetMode="External"/><Relationship Id="rId43" Type="http://schemas.openxmlformats.org/officeDocument/2006/relationships/hyperlink" Target="mailto:sylvia.boudi@ardeche.fr" TargetMode="External"/><Relationship Id="rId48" Type="http://schemas.openxmlformats.org/officeDocument/2006/relationships/hyperlink" Target="mailto:afontanet@ardeche.fr" TargetMode="External"/><Relationship Id="rId8" Type="http://schemas.openxmlformats.org/officeDocument/2006/relationships/hyperlink" Target="mailto:hsoualil@ardeche.fr" TargetMode="External"/><Relationship Id="rId3" Type="http://schemas.openxmlformats.org/officeDocument/2006/relationships/hyperlink" Target="mailto:diane.colonna@orange.fr" TargetMode="External"/><Relationship Id="rId12" Type="http://schemas.openxmlformats.org/officeDocument/2006/relationships/hyperlink" Target="mailto:cmarcel@ardeche.fr" TargetMode="External"/><Relationship Id="rId17" Type="http://schemas.openxmlformats.org/officeDocument/2006/relationships/hyperlink" Target="mailto:mickaelmimiette26@gmail.com" TargetMode="External"/><Relationship Id="rId25" Type="http://schemas.openxmlformats.org/officeDocument/2006/relationships/hyperlink" Target="mailto:jljaunatre@ardeche.fr" TargetMode="External"/><Relationship Id="rId33" Type="http://schemas.openxmlformats.org/officeDocument/2006/relationships/hyperlink" Target="mailto:j.riquez@ardeche.fr" TargetMode="External"/><Relationship Id="rId38" Type="http://schemas.openxmlformats.org/officeDocument/2006/relationships/hyperlink" Target="mailto:cmarco@ardeche.fr" TargetMode="External"/><Relationship Id="rId46" Type="http://schemas.openxmlformats.org/officeDocument/2006/relationships/hyperlink" Target="mailto:sciron@ardeche.fr" TargetMode="External"/><Relationship Id="rId20" Type="http://schemas.openxmlformats.org/officeDocument/2006/relationships/hyperlink" Target="mailto:vfanget@ardeche.fr" TargetMode="External"/><Relationship Id="rId41" Type="http://schemas.openxmlformats.org/officeDocument/2006/relationships/hyperlink" Target="mailto:echapelle@ardeche.fr" TargetMode="External"/><Relationship Id="rId1" Type="http://schemas.openxmlformats.org/officeDocument/2006/relationships/hyperlink" Target="mailto:jriquez@ardeche.fr" TargetMode="External"/><Relationship Id="rId6" Type="http://schemas.openxmlformats.org/officeDocument/2006/relationships/hyperlink" Target="mailto:smylle@ardech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42D7-0FEE-46E1-8166-3260220B58CE}">
  <sheetPr>
    <pageSetUpPr fitToPage="1"/>
  </sheetPr>
  <dimension ref="A1:Z989"/>
  <sheetViews>
    <sheetView topLeftCell="B25" zoomScale="80" zoomScaleNormal="80" workbookViewId="0">
      <selection activeCell="I7" sqref="I7"/>
    </sheetView>
  </sheetViews>
  <sheetFormatPr baseColWidth="10" defaultColWidth="12.5546875" defaultRowHeight="15" customHeight="1" x14ac:dyDescent="0.3"/>
  <cols>
    <col min="1" max="1" width="35.21875" style="2" customWidth="1"/>
    <col min="2" max="2" width="27.21875" style="2" customWidth="1"/>
    <col min="3" max="3" width="23.77734375" style="2" customWidth="1"/>
    <col min="4" max="4" width="35.77734375" style="2" customWidth="1"/>
    <col min="5" max="5" width="24.77734375" style="2" customWidth="1"/>
    <col min="6" max="6" width="25.77734375" style="2" customWidth="1"/>
    <col min="7" max="7" width="29.44140625" style="2" customWidth="1"/>
    <col min="8" max="8" width="17.21875" style="2" customWidth="1"/>
    <col min="9" max="9" width="21" style="2" customWidth="1"/>
    <col min="10" max="10" width="24.77734375" style="2" customWidth="1"/>
    <col min="11" max="11" width="12.77734375" style="2" customWidth="1"/>
    <col min="12" max="12" width="10.77734375" style="2" customWidth="1"/>
    <col min="13" max="13" width="37.77734375" style="2" customWidth="1"/>
    <col min="14" max="14" width="17.44140625" style="2" customWidth="1"/>
    <col min="15" max="15" width="36.77734375" style="2" customWidth="1"/>
    <col min="16" max="16" width="32.77734375" style="2" customWidth="1"/>
    <col min="17" max="17" width="24.44140625" style="2" customWidth="1"/>
    <col min="18" max="18" width="23.44140625" style="2" customWidth="1"/>
    <col min="19" max="26" width="11.44140625" style="2" customWidth="1"/>
    <col min="27" max="16384" width="12.5546875" style="2"/>
  </cols>
  <sheetData>
    <row r="1" spans="1:26" ht="14.25" customHeight="1" x14ac:dyDescent="0.3">
      <c r="A1" s="1"/>
      <c r="B1" s="528" t="s">
        <v>1350</v>
      </c>
      <c r="C1" s="529"/>
      <c r="D1" s="529"/>
      <c r="E1" s="529"/>
      <c r="F1" s="529"/>
      <c r="G1" s="530"/>
      <c r="H1" s="1"/>
      <c r="I1" s="1"/>
      <c r="J1" s="1"/>
      <c r="K1" s="1"/>
      <c r="L1" s="1"/>
      <c r="M1" s="536" t="s">
        <v>1351</v>
      </c>
      <c r="N1" s="529"/>
      <c r="O1" s="529"/>
      <c r="P1" s="53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Bot="1" x14ac:dyDescent="0.35">
      <c r="A2" s="1"/>
      <c r="B2" s="531"/>
      <c r="C2" s="476"/>
      <c r="D2" s="476"/>
      <c r="E2" s="476"/>
      <c r="F2" s="476"/>
      <c r="G2" s="532"/>
      <c r="H2" s="1"/>
      <c r="I2" s="1"/>
      <c r="J2" s="3" t="s">
        <v>0</v>
      </c>
      <c r="K2" s="3"/>
      <c r="L2" s="3"/>
      <c r="M2" s="533"/>
      <c r="N2" s="534"/>
      <c r="O2" s="534"/>
      <c r="P2" s="53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thickBot="1" x14ac:dyDescent="0.35">
      <c r="A3" s="1"/>
      <c r="B3" s="533"/>
      <c r="C3" s="534"/>
      <c r="D3" s="534"/>
      <c r="E3" s="534"/>
      <c r="F3" s="534"/>
      <c r="G3" s="535"/>
      <c r="H3" s="1"/>
      <c r="I3" s="1"/>
      <c r="J3" s="4" t="s">
        <v>1</v>
      </c>
      <c r="K3" s="4"/>
      <c r="L3" s="4"/>
      <c r="M3" s="5" t="s">
        <v>2</v>
      </c>
      <c r="N3" s="5" t="s">
        <v>3</v>
      </c>
      <c r="O3" s="6"/>
      <c r="P3" s="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7"/>
      <c r="C4" s="7"/>
      <c r="D4" s="7"/>
      <c r="E4" s="7"/>
      <c r="F4" s="7"/>
      <c r="G4" s="7"/>
      <c r="H4" s="1"/>
      <c r="I4" s="1"/>
      <c r="J4" s="8"/>
      <c r="K4" s="8"/>
      <c r="L4" s="4"/>
      <c r="M4" s="6"/>
      <c r="N4" s="6"/>
      <c r="O4" s="6"/>
      <c r="P4" s="6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7"/>
      <c r="C5" s="7"/>
      <c r="D5" s="7"/>
      <c r="E5" s="7"/>
      <c r="F5" s="7"/>
      <c r="G5" s="7"/>
      <c r="H5" s="9"/>
      <c r="I5" s="1"/>
      <c r="J5" s="10"/>
      <c r="K5" s="10"/>
      <c r="L5" s="4"/>
      <c r="M5" s="6"/>
      <c r="N5" s="6"/>
      <c r="O5" s="6"/>
      <c r="P5" s="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7"/>
      <c r="C6" s="7"/>
      <c r="D6" s="7"/>
      <c r="E6" s="7"/>
      <c r="F6" s="7"/>
      <c r="G6" s="7"/>
      <c r="H6" s="9"/>
      <c r="I6" s="1"/>
      <c r="J6" s="11"/>
      <c r="K6" s="11"/>
      <c r="L6" s="11"/>
      <c r="M6" s="6"/>
      <c r="N6" s="6"/>
      <c r="O6" s="6"/>
      <c r="P6" s="6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7"/>
      <c r="C7" s="7"/>
      <c r="D7" s="7"/>
      <c r="E7" s="7"/>
      <c r="F7" s="7"/>
      <c r="G7" s="7"/>
      <c r="H7" s="12"/>
      <c r="I7" s="8"/>
      <c r="J7" s="11"/>
      <c r="K7" s="11"/>
      <c r="L7" s="11"/>
      <c r="M7" s="6"/>
      <c r="N7" s="6"/>
      <c r="O7" s="6"/>
      <c r="P7" s="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5">
      <c r="A8" s="13"/>
      <c r="B8" s="7"/>
      <c r="C8" s="537"/>
      <c r="D8" s="470"/>
      <c r="E8" s="470"/>
      <c r="F8" s="470"/>
      <c r="G8" s="7"/>
      <c r="H8" s="12"/>
      <c r="I8" s="1"/>
      <c r="J8" s="1"/>
      <c r="K8" s="1"/>
      <c r="L8" s="4"/>
      <c r="M8" s="13"/>
      <c r="N8" s="13"/>
      <c r="O8" s="13"/>
      <c r="P8" s="1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">
      <c r="A9" s="4"/>
      <c r="B9" s="7"/>
      <c r="C9" s="13"/>
      <c r="D9" s="17"/>
      <c r="E9" s="18"/>
      <c r="F9" s="19"/>
      <c r="G9" s="13"/>
      <c r="H9" s="20"/>
      <c r="I9" s="1"/>
      <c r="J9" s="4"/>
      <c r="K9" s="4"/>
      <c r="L9" s="4"/>
      <c r="M9" s="21" t="s">
        <v>5</v>
      </c>
      <c r="N9" s="22" t="s">
        <v>6</v>
      </c>
      <c r="O9" s="22" t="s">
        <v>7</v>
      </c>
      <c r="P9" s="21" t="s">
        <v>8</v>
      </c>
      <c r="Q9" s="23" t="s">
        <v>9</v>
      </c>
      <c r="R9" s="23" t="s">
        <v>10</v>
      </c>
      <c r="S9" s="1"/>
      <c r="T9" s="1"/>
      <c r="U9" s="1"/>
      <c r="V9" s="1"/>
      <c r="W9" s="1"/>
      <c r="X9" s="1"/>
      <c r="Y9" s="1"/>
      <c r="Z9" s="1"/>
    </row>
    <row r="10" spans="1:26" ht="21" customHeight="1" x14ac:dyDescent="0.3">
      <c r="A10" s="4"/>
      <c r="B10" s="7"/>
      <c r="C10" s="13"/>
      <c r="D10" s="17"/>
      <c r="E10" s="18"/>
      <c r="F10" s="19"/>
      <c r="G10" s="13"/>
      <c r="H10" s="20"/>
      <c r="I10" s="1"/>
      <c r="J10" s="4"/>
      <c r="K10" s="4"/>
      <c r="L10" s="4"/>
      <c r="M10" s="452" t="s">
        <v>11</v>
      </c>
      <c r="N10" s="454" t="s">
        <v>1344</v>
      </c>
      <c r="O10" s="454" t="s">
        <v>13</v>
      </c>
      <c r="P10" s="408" t="s">
        <v>1075</v>
      </c>
      <c r="Q10" s="23"/>
      <c r="R10" s="23"/>
      <c r="S10" s="1"/>
      <c r="T10" s="1"/>
      <c r="U10" s="1"/>
      <c r="V10" s="1"/>
      <c r="W10" s="1"/>
      <c r="X10" s="1"/>
      <c r="Y10" s="1"/>
      <c r="Z10" s="1"/>
    </row>
    <row r="11" spans="1:26" ht="19.95" customHeight="1" x14ac:dyDescent="0.3">
      <c r="A11" s="1"/>
      <c r="B11" s="7"/>
      <c r="C11" s="24"/>
      <c r="D11" s="7"/>
      <c r="E11" s="15"/>
      <c r="F11" s="6"/>
      <c r="G11" s="6"/>
      <c r="H11" s="1"/>
      <c r="I11" s="1"/>
      <c r="J11" s="4"/>
      <c r="K11" s="4"/>
      <c r="L11" s="4"/>
      <c r="M11" s="453"/>
      <c r="N11" s="455"/>
      <c r="O11" s="455"/>
      <c r="P11" s="408" t="s">
        <v>1334</v>
      </c>
      <c r="Q11" s="26"/>
      <c r="R11" s="26"/>
      <c r="S11" s="1"/>
      <c r="T11" s="1"/>
      <c r="U11" s="1"/>
      <c r="V11" s="1"/>
      <c r="W11" s="1"/>
      <c r="X11" s="1"/>
      <c r="Y11" s="1"/>
      <c r="Z11" s="1"/>
    </row>
    <row r="12" spans="1:26" ht="33" customHeight="1" x14ac:dyDescent="0.3">
      <c r="A12" s="1"/>
      <c r="B12" s="7"/>
      <c r="C12" s="7"/>
      <c r="D12" s="7"/>
      <c r="E12" s="27"/>
      <c r="F12" s="28"/>
      <c r="G12" s="6"/>
      <c r="H12" s="1"/>
      <c r="I12" s="1"/>
      <c r="J12" s="4"/>
      <c r="K12" s="4"/>
      <c r="L12" s="4"/>
      <c r="M12" s="21" t="s">
        <v>1348</v>
      </c>
      <c r="N12" s="25" t="s">
        <v>1349</v>
      </c>
      <c r="O12" s="29" t="s">
        <v>15</v>
      </c>
      <c r="P12" s="456" t="s">
        <v>1333</v>
      </c>
      <c r="Q12" s="458"/>
      <c r="R12" s="460"/>
      <c r="S12" s="1"/>
      <c r="T12" s="1"/>
      <c r="U12" s="1"/>
      <c r="V12" s="1"/>
      <c r="W12" s="1"/>
      <c r="X12" s="1"/>
      <c r="Y12" s="1"/>
      <c r="Z12" s="1"/>
    </row>
    <row r="13" spans="1:26" ht="21.75" customHeight="1" x14ac:dyDescent="0.3">
      <c r="A13" s="1"/>
      <c r="B13" s="7"/>
      <c r="C13" s="7"/>
      <c r="D13" s="7"/>
      <c r="E13" s="6"/>
      <c r="F13" s="13"/>
      <c r="G13" s="6"/>
      <c r="H13" s="1"/>
      <c r="I13" s="1"/>
      <c r="J13" s="4"/>
      <c r="K13" s="4"/>
      <c r="L13" s="4"/>
      <c r="M13" s="21" t="s">
        <v>16</v>
      </c>
      <c r="N13" s="25" t="s">
        <v>1343</v>
      </c>
      <c r="O13" s="25" t="s">
        <v>13</v>
      </c>
      <c r="P13" s="457"/>
      <c r="Q13" s="459"/>
      <c r="R13" s="461"/>
      <c r="S13" s="31"/>
      <c r="T13" s="1"/>
      <c r="U13" s="1"/>
      <c r="V13" s="1"/>
      <c r="W13" s="1"/>
      <c r="X13" s="1"/>
      <c r="Y13" s="1"/>
      <c r="Z13" s="1"/>
    </row>
    <row r="14" spans="1:26" ht="21.75" customHeight="1" x14ac:dyDescent="0.3">
      <c r="A14" s="1"/>
      <c r="B14" s="7"/>
      <c r="C14" s="7"/>
      <c r="D14" s="7"/>
      <c r="E14" s="6"/>
      <c r="F14" s="13"/>
      <c r="G14" s="6"/>
      <c r="H14" s="1"/>
      <c r="I14" s="1"/>
      <c r="J14" s="4"/>
      <c r="K14" s="4"/>
      <c r="L14" s="4"/>
      <c r="M14" s="21" t="s">
        <v>360</v>
      </c>
      <c r="N14" s="25" t="s">
        <v>1090</v>
      </c>
      <c r="O14" s="32" t="s">
        <v>1342</v>
      </c>
      <c r="P14" s="463" t="s">
        <v>1335</v>
      </c>
      <c r="Q14" s="465"/>
      <c r="R14" s="466"/>
      <c r="S14" s="31"/>
      <c r="T14" s="1"/>
      <c r="U14" s="1"/>
      <c r="V14" s="1"/>
      <c r="W14" s="1"/>
      <c r="X14" s="1"/>
      <c r="Y14" s="1"/>
      <c r="Z14" s="1"/>
    </row>
    <row r="15" spans="1:26" ht="18.75" customHeight="1" x14ac:dyDescent="0.3">
      <c r="A15" s="1"/>
      <c r="B15" s="1"/>
      <c r="C15" s="1"/>
      <c r="D15" s="1"/>
      <c r="E15" s="6"/>
      <c r="F15" s="33"/>
      <c r="G15" s="9"/>
      <c r="H15" s="33"/>
      <c r="I15" s="1"/>
      <c r="J15" s="11"/>
      <c r="K15" s="11"/>
      <c r="L15" s="11"/>
      <c r="M15" s="538" t="s">
        <v>19</v>
      </c>
      <c r="N15" s="454" t="s">
        <v>1345</v>
      </c>
      <c r="O15" s="541" t="s">
        <v>13</v>
      </c>
      <c r="P15" s="463"/>
      <c r="Q15" s="465"/>
      <c r="R15" s="466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3">
      <c r="A16" s="1"/>
      <c r="B16" s="1"/>
      <c r="C16" s="1"/>
      <c r="D16" s="1"/>
      <c r="E16" s="6"/>
      <c r="F16" s="33"/>
      <c r="G16" s="9"/>
      <c r="H16" s="33"/>
      <c r="I16" s="1"/>
      <c r="J16" s="11"/>
      <c r="K16" s="11"/>
      <c r="L16" s="11"/>
      <c r="M16" s="539"/>
      <c r="N16" s="462"/>
      <c r="O16" s="541"/>
      <c r="P16" s="463"/>
      <c r="Q16" s="465"/>
      <c r="R16" s="466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">
      <c r="A17" s="1"/>
      <c r="B17" s="1"/>
      <c r="C17" s="1"/>
      <c r="D17" s="1"/>
      <c r="E17" s="34"/>
      <c r="F17" s="35"/>
      <c r="G17" s="9"/>
      <c r="H17" s="36"/>
      <c r="I17" s="1"/>
      <c r="J17" s="1"/>
      <c r="K17" s="1"/>
      <c r="L17" s="1"/>
      <c r="M17" s="540"/>
      <c r="N17" s="158" t="s">
        <v>1346</v>
      </c>
      <c r="O17" s="541"/>
      <c r="P17" s="464" t="s">
        <v>1338</v>
      </c>
      <c r="Q17" s="465"/>
      <c r="R17" s="466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3">
      <c r="A18" s="1"/>
      <c r="B18" s="1"/>
      <c r="C18" s="1"/>
      <c r="D18" s="1"/>
      <c r="E18" s="1"/>
      <c r="F18" s="1"/>
      <c r="G18" s="37"/>
      <c r="H18" s="1"/>
      <c r="I18" s="1"/>
      <c r="J18" s="1"/>
      <c r="K18" s="1"/>
      <c r="L18" s="1"/>
      <c r="M18" s="21" t="s">
        <v>1340</v>
      </c>
      <c r="N18" s="25" t="s">
        <v>1341</v>
      </c>
      <c r="O18" s="38" t="s">
        <v>23</v>
      </c>
      <c r="P18" s="464"/>
      <c r="Q18" s="465"/>
      <c r="R18" s="466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3">
      <c r="A19" s="1"/>
      <c r="B19" s="1"/>
      <c r="C19" s="1"/>
      <c r="D19" s="1"/>
      <c r="E19" s="1"/>
      <c r="F19" s="1"/>
      <c r="G19" s="20"/>
      <c r="H19" s="1"/>
      <c r="I19" s="1"/>
      <c r="J19" s="1"/>
      <c r="K19" s="1"/>
      <c r="L19" s="1"/>
      <c r="M19" s="21" t="s">
        <v>24</v>
      </c>
      <c r="N19" s="25" t="s">
        <v>1068</v>
      </c>
      <c r="O19" s="25" t="s">
        <v>25</v>
      </c>
      <c r="P19" s="443" t="s">
        <v>1347</v>
      </c>
      <c r="Q19" s="444"/>
      <c r="R19" s="445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522" t="s">
        <v>26</v>
      </c>
      <c r="H20" s="1"/>
      <c r="I20" s="1"/>
      <c r="J20" s="1"/>
      <c r="K20" s="1"/>
      <c r="L20" s="1"/>
      <c r="M20" s="524" t="s">
        <v>27</v>
      </c>
      <c r="N20" s="454" t="s">
        <v>1066</v>
      </c>
      <c r="O20" s="526" t="s">
        <v>29</v>
      </c>
      <c r="P20" s="446"/>
      <c r="Q20" s="447"/>
      <c r="R20" s="448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4">
      <c r="A21" s="1"/>
      <c r="B21" s="1"/>
      <c r="C21" s="1"/>
      <c r="D21" s="407" t="s">
        <v>16</v>
      </c>
      <c r="E21" s="1"/>
      <c r="F21" s="1"/>
      <c r="G21" s="523"/>
      <c r="H21" s="1"/>
      <c r="I21" s="1"/>
      <c r="J21" s="1"/>
      <c r="K21" s="1"/>
      <c r="L21" s="1"/>
      <c r="M21" s="525"/>
      <c r="N21" s="455"/>
      <c r="O21" s="525"/>
      <c r="P21" s="449"/>
      <c r="Q21" s="450"/>
      <c r="R21" s="45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3">
      <c r="A22" s="1"/>
      <c r="B22" s="1"/>
      <c r="C22" s="1"/>
      <c r="D22" s="144" t="s">
        <v>46</v>
      </c>
      <c r="E22" s="1"/>
      <c r="F22" s="1"/>
      <c r="G22" s="159" t="s">
        <v>45</v>
      </c>
      <c r="H22" s="1"/>
      <c r="I22" s="1"/>
      <c r="J22" s="1"/>
      <c r="K22" s="1"/>
      <c r="L22" s="1"/>
      <c r="M22" s="524" t="s">
        <v>30</v>
      </c>
      <c r="N22" s="454" t="s">
        <v>1339</v>
      </c>
      <c r="O22" s="527" t="s">
        <v>31</v>
      </c>
      <c r="P22" s="39" t="s">
        <v>1336</v>
      </c>
      <c r="Q22" s="30"/>
      <c r="R22" s="30"/>
      <c r="S22" s="41"/>
      <c r="T22" s="1"/>
      <c r="U22" s="1"/>
      <c r="V22" s="1"/>
      <c r="W22" s="1"/>
      <c r="X22" s="1"/>
      <c r="Y22" s="1"/>
      <c r="Z22" s="1"/>
    </row>
    <row r="23" spans="1:26" ht="19.5" customHeight="1" x14ac:dyDescent="0.3">
      <c r="A23" s="1"/>
      <c r="B23" s="1"/>
      <c r="C23" s="1"/>
      <c r="D23" s="160"/>
      <c r="E23" s="20"/>
      <c r="F23" s="20"/>
      <c r="G23" s="1"/>
      <c r="H23" s="9"/>
      <c r="I23" s="1"/>
      <c r="J23" s="1"/>
      <c r="K23" s="1"/>
      <c r="L23" s="1"/>
      <c r="M23" s="525"/>
      <c r="N23" s="455"/>
      <c r="O23" s="525"/>
      <c r="P23" s="39" t="s">
        <v>1337</v>
      </c>
      <c r="Q23" s="30"/>
      <c r="R23" s="30"/>
      <c r="S23" s="41"/>
      <c r="T23" s="1"/>
      <c r="U23" s="1"/>
      <c r="V23" s="1"/>
      <c r="W23" s="1"/>
      <c r="X23" s="1"/>
      <c r="Y23" s="1"/>
      <c r="Z23" s="1"/>
    </row>
    <row r="24" spans="1:26" ht="14.25" customHeight="1" x14ac:dyDescent="0.45">
      <c r="A24" s="1"/>
      <c r="B24" s="1"/>
      <c r="C24" s="1"/>
      <c r="D24" s="27"/>
      <c r="E24" s="35"/>
      <c r="F24" s="35"/>
      <c r="G24" s="1"/>
      <c r="H24" s="512"/>
      <c r="I24" s="46"/>
      <c r="J24" s="1"/>
      <c r="K24" s="1"/>
      <c r="L24" s="1"/>
      <c r="M24" s="1"/>
      <c r="N24" s="1"/>
      <c r="O24" s="1" t="s">
        <v>32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7">
      <c r="A25" s="1"/>
      <c r="B25" s="1"/>
      <c r="C25" s="1"/>
      <c r="D25" s="1"/>
      <c r="E25" s="1"/>
      <c r="F25" s="1"/>
      <c r="G25" s="20"/>
      <c r="H25" s="476"/>
      <c r="I25" s="33"/>
      <c r="J25" s="1"/>
      <c r="K25" s="1"/>
      <c r="L25" s="1"/>
      <c r="M25" s="1"/>
      <c r="N25" s="1"/>
      <c r="O25" s="1" t="s">
        <v>33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33"/>
      <c r="D26" s="1"/>
      <c r="E26" s="1"/>
      <c r="F26" s="1"/>
      <c r="G26" s="20"/>
      <c r="H26" s="47"/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33"/>
      <c r="D27" s="1"/>
      <c r="E27" s="1"/>
      <c r="F27" s="1"/>
      <c r="G27" s="1"/>
      <c r="H27" s="48"/>
      <c r="I27" s="4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35"/>
      <c r="D28" s="1"/>
      <c r="E28" s="20"/>
      <c r="F28" s="20"/>
      <c r="G28" s="34"/>
      <c r="H28" s="5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57" t="s">
        <v>1006</v>
      </c>
      <c r="E29" s="1"/>
      <c r="F29" s="1"/>
      <c r="G29" s="1"/>
      <c r="H29" s="157" t="s">
        <v>1018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406" t="s">
        <v>1333</v>
      </c>
      <c r="E30" s="513"/>
      <c r="F30" s="470"/>
      <c r="G30" s="470"/>
      <c r="H30" s="406" t="s">
        <v>1075</v>
      </c>
      <c r="I30" s="1"/>
      <c r="J30" s="520" t="s">
        <v>360</v>
      </c>
      <c r="K30" s="33"/>
      <c r="L30" s="51"/>
      <c r="M30" s="1"/>
      <c r="N30" s="5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4">
      <c r="A31" s="52"/>
      <c r="B31" s="1"/>
      <c r="C31" s="1"/>
      <c r="D31" s="82" t="s">
        <v>41</v>
      </c>
      <c r="E31" s="514"/>
      <c r="F31" s="470"/>
      <c r="G31" s="470"/>
      <c r="H31" s="406" t="s">
        <v>1334</v>
      </c>
      <c r="I31" s="1"/>
      <c r="J31" s="521"/>
      <c r="K31" s="33"/>
      <c r="L31" s="33"/>
      <c r="M31" s="1"/>
      <c r="N31" s="3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80"/>
      <c r="B32" s="1"/>
      <c r="C32" s="1"/>
      <c r="D32" s="83" t="s">
        <v>42</v>
      </c>
      <c r="E32" s="515" t="s">
        <v>34</v>
      </c>
      <c r="F32" s="516"/>
      <c r="G32" s="517"/>
      <c r="H32" s="82" t="s">
        <v>44</v>
      </c>
      <c r="I32" s="54"/>
      <c r="J32" s="153" t="s">
        <v>1007</v>
      </c>
      <c r="K32" s="9"/>
      <c r="L32" s="27"/>
      <c r="M32" s="1"/>
      <c r="N32" s="2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4">
      <c r="A33" s="51"/>
      <c r="B33" s="55"/>
      <c r="C33" s="55"/>
      <c r="D33" s="53"/>
      <c r="E33" s="518" t="s">
        <v>48</v>
      </c>
      <c r="F33" s="519"/>
      <c r="G33" s="517"/>
      <c r="H33" s="84" t="s">
        <v>43</v>
      </c>
      <c r="I33" s="56"/>
      <c r="J33" s="129"/>
      <c r="K33" s="57"/>
      <c r="L33" s="27"/>
      <c r="M33" s="55"/>
      <c r="N33" s="27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x14ac:dyDescent="0.3">
      <c r="A34" s="80"/>
      <c r="B34" s="1"/>
      <c r="C34" s="1"/>
      <c r="D34" s="53"/>
      <c r="E34" s="486"/>
      <c r="F34" s="476"/>
      <c r="G34" s="471"/>
      <c r="H34" s="20"/>
      <c r="I34" s="1"/>
      <c r="J34" s="10"/>
      <c r="K34" s="5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87"/>
      <c r="B35" s="1"/>
      <c r="C35" s="1"/>
      <c r="D35" s="37"/>
      <c r="E35" s="486"/>
      <c r="F35" s="476"/>
      <c r="G35" s="471"/>
      <c r="H35" s="1"/>
      <c r="I35" s="1"/>
      <c r="J35" s="405"/>
      <c r="K35" s="5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20"/>
      <c r="E36" s="469"/>
      <c r="F36" s="470"/>
      <c r="G36" s="471"/>
      <c r="H36" s="126" t="s">
        <v>1006</v>
      </c>
      <c r="I36" s="1"/>
      <c r="J36" s="48"/>
      <c r="K36" s="4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20"/>
      <c r="E37" s="509" t="s">
        <v>1019</v>
      </c>
      <c r="F37" s="510"/>
      <c r="G37" s="511"/>
      <c r="H37" s="406" t="s">
        <v>1335</v>
      </c>
      <c r="I37" s="1"/>
      <c r="J37" s="48"/>
      <c r="K37" s="4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33"/>
      <c r="C38" s="1"/>
      <c r="D38" s="20"/>
      <c r="E38" s="60"/>
      <c r="F38" s="61"/>
      <c r="G38" s="85"/>
      <c r="H38" s="42" t="s">
        <v>1005</v>
      </c>
      <c r="I38" s="1"/>
      <c r="J38" s="506"/>
      <c r="K38" s="470"/>
      <c r="L38" s="1"/>
      <c r="M38" s="33"/>
      <c r="N38" s="33"/>
      <c r="O38" s="33"/>
      <c r="P38" s="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33"/>
      <c r="E39" s="10"/>
      <c r="F39" s="4"/>
      <c r="G39" s="1"/>
      <c r="H39" s="128" t="s">
        <v>1004</v>
      </c>
      <c r="I39" s="1"/>
      <c r="J39" s="470"/>
      <c r="K39" s="470"/>
      <c r="L39" s="1"/>
      <c r="M39" s="1"/>
      <c r="N39" s="1"/>
      <c r="O39" s="1"/>
      <c r="P39" s="2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33"/>
      <c r="C40" s="1"/>
      <c r="D40" s="1"/>
      <c r="E40" s="1"/>
      <c r="F40" s="1"/>
      <c r="G40" s="1"/>
      <c r="H40" s="1"/>
      <c r="I40" s="1"/>
      <c r="J40" s="507"/>
      <c r="K40" s="470"/>
      <c r="L40" s="1"/>
      <c r="M40" s="9"/>
      <c r="N40" s="33"/>
      <c r="O40" s="33"/>
      <c r="P40" s="6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33"/>
      <c r="C41" s="1"/>
      <c r="D41" s="1"/>
      <c r="E41" s="1"/>
      <c r="F41" s="1"/>
      <c r="G41" s="1"/>
      <c r="H41" s="1"/>
      <c r="I41" s="1"/>
      <c r="J41" s="491"/>
      <c r="K41" s="470"/>
      <c r="L41" s="1"/>
      <c r="M41" s="9"/>
      <c r="N41" s="33"/>
      <c r="O41" s="33"/>
      <c r="P41" s="6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thickBot="1" x14ac:dyDescent="0.45">
      <c r="A42" s="147" t="s">
        <v>35</v>
      </c>
      <c r="B42" s="33"/>
      <c r="C42" s="1"/>
      <c r="D42" s="1"/>
      <c r="E42" s="1"/>
      <c r="F42" s="1"/>
      <c r="G42" s="1"/>
      <c r="H42" s="1"/>
      <c r="I42" s="1"/>
      <c r="J42" s="491"/>
      <c r="K42" s="470"/>
      <c r="L42" s="1"/>
      <c r="M42" s="9"/>
      <c r="N42" s="33"/>
      <c r="O42" s="33"/>
      <c r="P42" s="6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48" t="s">
        <v>1008</v>
      </c>
      <c r="B43" s="15"/>
      <c r="C43" s="1"/>
      <c r="D43" s="33"/>
      <c r="E43" s="1"/>
      <c r="F43" s="1"/>
      <c r="G43" s="1"/>
      <c r="H43" s="1"/>
      <c r="I43" s="1"/>
      <c r="J43" s="508"/>
      <c r="K43" s="470"/>
      <c r="L43" s="1"/>
      <c r="M43" s="20"/>
      <c r="N43" s="1"/>
      <c r="O43" s="63"/>
      <c r="P43" s="20"/>
      <c r="Q43" s="33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49" t="s">
        <v>61</v>
      </c>
      <c r="B44" s="20"/>
      <c r="C44" s="1"/>
      <c r="D44" s="4"/>
      <c r="E44" s="64"/>
      <c r="F44" s="1"/>
      <c r="G44" s="1"/>
      <c r="H44" s="1"/>
      <c r="I44" s="33"/>
      <c r="J44" s="505"/>
      <c r="K44" s="470"/>
      <c r="L44" s="1"/>
      <c r="M44" s="48"/>
      <c r="N44" s="1"/>
      <c r="O44" s="1"/>
      <c r="P44" s="2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54" t="s">
        <v>1336</v>
      </c>
      <c r="B45" s="20"/>
      <c r="C45" s="1"/>
      <c r="D45" s="4"/>
      <c r="E45" s="64"/>
      <c r="F45" s="1"/>
      <c r="G45" s="1"/>
      <c r="H45" s="1"/>
      <c r="I45" s="33"/>
      <c r="J45" s="505"/>
      <c r="K45" s="470"/>
      <c r="L45" s="1"/>
      <c r="M45" s="48"/>
      <c r="N45" s="1"/>
      <c r="O45" s="1"/>
      <c r="P45" s="2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54" t="s">
        <v>1337</v>
      </c>
      <c r="B46" s="20"/>
      <c r="C46" s="1"/>
      <c r="D46" s="4"/>
      <c r="E46" s="64"/>
      <c r="F46" s="1"/>
      <c r="G46" s="86" t="s">
        <v>1021</v>
      </c>
      <c r="H46" s="1"/>
      <c r="I46" s="33"/>
      <c r="J46" s="505"/>
      <c r="K46" s="470"/>
      <c r="L46" s="1"/>
      <c r="M46" s="48"/>
      <c r="N46" s="1"/>
      <c r="O46" s="1"/>
      <c r="P46" s="2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54" t="s">
        <v>1338</v>
      </c>
      <c r="B47" s="20"/>
      <c r="C47" s="1"/>
      <c r="D47" s="19"/>
      <c r="E47" s="64"/>
      <c r="F47" s="1"/>
      <c r="G47" s="406" t="s">
        <v>1333</v>
      </c>
      <c r="H47" s="1"/>
      <c r="I47" s="33"/>
      <c r="J47" s="505"/>
      <c r="K47" s="470"/>
      <c r="L47" s="1"/>
      <c r="M47" s="48"/>
      <c r="N47" s="1"/>
      <c r="O47" s="1"/>
      <c r="P47" s="2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43" t="s">
        <v>50</v>
      </c>
      <c r="B48" s="20"/>
      <c r="C48" s="1"/>
      <c r="D48" s="19"/>
      <c r="E48" s="64"/>
      <c r="F48" s="1"/>
      <c r="G48" s="406" t="s">
        <v>1075</v>
      </c>
      <c r="H48" s="1"/>
      <c r="I48" s="33"/>
      <c r="J48" s="505"/>
      <c r="K48" s="470"/>
      <c r="L48" s="1"/>
      <c r="M48" s="48"/>
      <c r="N48" s="1"/>
      <c r="O48" s="1"/>
      <c r="P48" s="2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50" t="s">
        <v>1020</v>
      </c>
      <c r="B49" s="20"/>
      <c r="C49" s="1"/>
      <c r="D49" s="19"/>
      <c r="E49" s="1"/>
      <c r="F49" s="1"/>
      <c r="G49" s="406" t="s">
        <v>1334</v>
      </c>
      <c r="H49" s="1"/>
      <c r="I49" s="33"/>
      <c r="J49" s="505"/>
      <c r="K49" s="505"/>
      <c r="L49" s="1"/>
      <c r="M49" s="50"/>
      <c r="N49" s="1"/>
      <c r="O49" s="1"/>
      <c r="P49" s="2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9"/>
      <c r="B50" s="20"/>
      <c r="C50" s="1"/>
      <c r="D50" s="19"/>
      <c r="E50" s="1"/>
      <c r="F50" s="1"/>
      <c r="G50" s="406" t="s">
        <v>1335</v>
      </c>
      <c r="H50" s="1"/>
      <c r="I50" s="33"/>
      <c r="J50" s="491"/>
      <c r="K50" s="491"/>
      <c r="L50" s="1"/>
      <c r="M50" s="62"/>
      <c r="N50" s="1"/>
      <c r="O50" s="1"/>
      <c r="P50" s="2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9"/>
      <c r="B51" s="20"/>
      <c r="C51" s="1"/>
      <c r="D51" s="19"/>
      <c r="E51" s="1"/>
      <c r="F51" s="1"/>
      <c r="G51" s="156" t="s">
        <v>49</v>
      </c>
      <c r="H51" s="1"/>
      <c r="I51" s="492"/>
      <c r="J51" s="491"/>
      <c r="K51" s="49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20"/>
      <c r="B52" s="9"/>
      <c r="C52" s="1"/>
      <c r="D52" s="19"/>
      <c r="E52" s="1"/>
      <c r="F52" s="1"/>
      <c r="G52" s="43" t="s">
        <v>47</v>
      </c>
      <c r="H52" s="1"/>
      <c r="I52" s="47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 thickBot="1" x14ac:dyDescent="0.45">
      <c r="A53" s="20"/>
      <c r="B53" s="9"/>
      <c r="C53" s="9"/>
      <c r="D53" s="19"/>
      <c r="E53" s="493" t="s">
        <v>36</v>
      </c>
      <c r="F53" s="494"/>
      <c r="G53" s="495"/>
      <c r="H53" s="33"/>
      <c r="I53" s="2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20"/>
      <c r="B54" s="9"/>
      <c r="C54" s="9"/>
      <c r="D54" s="9"/>
      <c r="E54" s="486" t="s">
        <v>1022</v>
      </c>
      <c r="F54" s="476"/>
      <c r="G54" s="471"/>
      <c r="H54" s="27"/>
      <c r="J54" s="1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20"/>
      <c r="B55" s="9"/>
      <c r="C55" s="143" t="s">
        <v>24</v>
      </c>
      <c r="D55" s="20"/>
      <c r="E55" s="486"/>
      <c r="F55" s="476"/>
      <c r="G55" s="471"/>
      <c r="H55" s="27"/>
      <c r="I55" s="2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45">
      <c r="A56" s="1"/>
      <c r="B56" s="9"/>
      <c r="C56" s="127" t="s">
        <v>1017</v>
      </c>
      <c r="D56" s="9"/>
      <c r="E56" s="496" t="s">
        <v>1024</v>
      </c>
      <c r="F56" s="497"/>
      <c r="G56" s="498"/>
      <c r="H56" s="41"/>
      <c r="I56" s="12"/>
      <c r="J56" s="1"/>
      <c r="K56" s="1"/>
      <c r="L56" s="1"/>
      <c r="M56" s="1"/>
      <c r="N56" s="1"/>
      <c r="O56" s="1"/>
      <c r="P56" s="1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45">
      <c r="A57" s="1"/>
      <c r="B57" s="49"/>
      <c r="C57" s="146" t="s">
        <v>1011</v>
      </c>
      <c r="D57" s="12"/>
      <c r="E57" s="499" t="s">
        <v>1012</v>
      </c>
      <c r="F57" s="500"/>
      <c r="G57" s="501"/>
      <c r="H57" s="129"/>
      <c r="I57" s="65"/>
      <c r="J57" s="475"/>
      <c r="K57" s="1"/>
      <c r="L57" s="1"/>
      <c r="M57" s="66"/>
      <c r="N57" s="1"/>
      <c r="O57" s="67"/>
      <c r="P57" s="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44" t="s">
        <v>60</v>
      </c>
      <c r="D58" s="1"/>
      <c r="E58" s="502" t="s">
        <v>1013</v>
      </c>
      <c r="F58" s="503"/>
      <c r="G58" s="504"/>
      <c r="H58" s="130"/>
      <c r="I58" s="65"/>
      <c r="J58" s="475"/>
      <c r="K58" s="1"/>
      <c r="L58" s="1"/>
      <c r="M58" s="1"/>
      <c r="N58" s="1"/>
      <c r="O58" s="33"/>
      <c r="P58" s="9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43"/>
      <c r="D59" s="1"/>
      <c r="E59" s="469"/>
      <c r="F59" s="470"/>
      <c r="G59" s="471"/>
      <c r="H59" s="65"/>
      <c r="I59" s="1"/>
      <c r="J59" s="41"/>
      <c r="K59" s="36"/>
      <c r="L59" s="1"/>
      <c r="M59" s="13"/>
      <c r="N59" s="1"/>
      <c r="O59" s="33"/>
      <c r="P59" s="2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E60" s="472"/>
      <c r="F60" s="489"/>
      <c r="G60" s="490"/>
      <c r="H60" s="41"/>
      <c r="I60" s="1"/>
      <c r="J60" s="131"/>
      <c r="K60" s="36"/>
      <c r="L60" s="1"/>
      <c r="M60" s="68"/>
      <c r="N60" s="1"/>
      <c r="O60" s="1"/>
      <c r="P60" s="2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42" t="s">
        <v>27</v>
      </c>
      <c r="C61" s="1"/>
      <c r="D61" s="91" t="s">
        <v>58</v>
      </c>
      <c r="E61" s="469"/>
      <c r="F61" s="470"/>
      <c r="G61" s="471"/>
      <c r="H61" s="129"/>
      <c r="I61" s="1"/>
      <c r="J61" s="130"/>
      <c r="K61" s="45"/>
      <c r="L61" s="1"/>
      <c r="M61" s="13"/>
      <c r="N61" s="1"/>
      <c r="O61" s="1"/>
      <c r="P61" s="2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27" t="s">
        <v>1016</v>
      </c>
      <c r="C62" s="33"/>
      <c r="D62" s="90" t="s">
        <v>57</v>
      </c>
      <c r="E62" s="472"/>
      <c r="F62" s="473"/>
      <c r="G62" s="474"/>
      <c r="H62" s="130"/>
      <c r="I62" s="475"/>
      <c r="J62" s="73"/>
      <c r="K62" s="45"/>
      <c r="L62" s="1"/>
      <c r="M62" s="1"/>
      <c r="N62" s="1"/>
      <c r="O62" s="1"/>
      <c r="P62" s="6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66"/>
      <c r="B63" s="146" t="s">
        <v>1010</v>
      </c>
      <c r="C63" s="1"/>
      <c r="D63" s="89" t="s">
        <v>59</v>
      </c>
      <c r="E63" s="477"/>
      <c r="F63" s="478"/>
      <c r="G63" s="479"/>
      <c r="H63" s="65"/>
      <c r="I63" s="476"/>
      <c r="J63" s="73"/>
      <c r="K63" s="45"/>
      <c r="L63" s="1"/>
      <c r="M63" s="27"/>
      <c r="N63" s="1"/>
      <c r="O63" s="63"/>
      <c r="P63" s="6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43" t="s">
        <v>28</v>
      </c>
      <c r="C64" s="1"/>
      <c r="D64" s="88"/>
      <c r="E64" s="155" t="s">
        <v>1014</v>
      </c>
      <c r="F64" s="9"/>
      <c r="G64" s="127" t="s">
        <v>40</v>
      </c>
      <c r="H64" s="1"/>
      <c r="I64" s="476"/>
      <c r="J64" s="69"/>
      <c r="K64" s="1"/>
      <c r="L64" s="1"/>
      <c r="M64" s="70"/>
      <c r="N64" s="1"/>
      <c r="O64" s="1"/>
      <c r="P64" s="2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50"/>
      <c r="E65" s="154" t="s">
        <v>1336</v>
      </c>
      <c r="F65" s="9"/>
      <c r="G65" s="154" t="s">
        <v>1338</v>
      </c>
      <c r="H65" s="1"/>
      <c r="I65" s="41"/>
      <c r="J65" s="69"/>
      <c r="K65" s="1"/>
      <c r="L65" s="1"/>
      <c r="M65" s="70"/>
      <c r="N65" s="1"/>
      <c r="O65" s="1"/>
      <c r="P65" s="2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50"/>
      <c r="E66" s="154" t="s">
        <v>1337</v>
      </c>
      <c r="F66" s="71"/>
      <c r="G66" s="40" t="s">
        <v>51</v>
      </c>
      <c r="H66" s="1"/>
      <c r="I66" s="41"/>
      <c r="J66" s="27"/>
      <c r="K66" s="1"/>
      <c r="L66" s="1"/>
      <c r="M66" s="70"/>
      <c r="N66" s="1"/>
      <c r="O66" s="1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41" t="s">
        <v>37</v>
      </c>
      <c r="B67" s="1"/>
      <c r="C67" s="13"/>
      <c r="D67" s="20"/>
      <c r="E67" s="152" t="s">
        <v>54</v>
      </c>
      <c r="F67" s="72"/>
      <c r="G67" s="153" t="s">
        <v>52</v>
      </c>
      <c r="H67" s="1"/>
      <c r="I67" s="1"/>
      <c r="J67" s="4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42" t="s">
        <v>1009</v>
      </c>
      <c r="D68" s="9"/>
      <c r="E68" s="153" t="s">
        <v>55</v>
      </c>
      <c r="F68" s="60"/>
      <c r="G68" s="73"/>
      <c r="H68" s="1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45" t="s">
        <v>38</v>
      </c>
      <c r="B69" s="1"/>
      <c r="C69" s="1"/>
      <c r="D69" s="12"/>
      <c r="E69" s="10"/>
      <c r="F69" s="33"/>
      <c r="G69" s="33"/>
      <c r="H69" s="1"/>
      <c r="I69" s="7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406" t="s">
        <v>1333</v>
      </c>
      <c r="B70" s="1"/>
      <c r="C70" s="1"/>
      <c r="D70" s="12"/>
      <c r="E70" s="10"/>
      <c r="F70" s="33"/>
      <c r="G70" s="33"/>
      <c r="H70" s="1"/>
      <c r="I70" s="7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406" t="s">
        <v>1075</v>
      </c>
      <c r="B71" s="1"/>
      <c r="C71" s="74"/>
      <c r="D71" s="12"/>
      <c r="E71" s="10"/>
      <c r="F71" s="33"/>
      <c r="G71" s="33"/>
      <c r="H71" s="1"/>
      <c r="I71" s="7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406" t="s">
        <v>1334</v>
      </c>
      <c r="B72" s="1"/>
      <c r="C72" s="1"/>
      <c r="D72" s="12"/>
      <c r="E72" s="75"/>
      <c r="F72" s="76"/>
      <c r="G72" s="76"/>
      <c r="H72" s="1"/>
      <c r="I72" s="7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3">
      <c r="A73" s="406" t="s">
        <v>1335</v>
      </c>
      <c r="B73" s="1"/>
      <c r="C73" s="77" t="s">
        <v>30</v>
      </c>
      <c r="D73" s="12"/>
      <c r="F73" s="27"/>
      <c r="G73" s="7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3">
      <c r="A74" s="43" t="s">
        <v>56</v>
      </c>
      <c r="B74" s="1"/>
      <c r="C74" s="59" t="s">
        <v>62</v>
      </c>
      <c r="D74" s="12"/>
      <c r="E74" s="76"/>
      <c r="F74" s="27"/>
      <c r="G74" s="78"/>
      <c r="H74" s="3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3">
      <c r="A75" s="128" t="s">
        <v>1026</v>
      </c>
      <c r="B75" s="1"/>
      <c r="C75" s="154" t="s">
        <v>1336</v>
      </c>
      <c r="D75" s="20"/>
      <c r="E75" s="480"/>
      <c r="F75" s="476"/>
      <c r="G75" s="47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61" t="s">
        <v>1025</v>
      </c>
      <c r="B76" s="1"/>
      <c r="C76" s="154" t="s">
        <v>1337</v>
      </c>
      <c r="D76" s="79"/>
      <c r="E76" s="481"/>
      <c r="F76" s="476"/>
      <c r="G76" s="47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51" t="s">
        <v>1014</v>
      </c>
      <c r="D77" s="1"/>
      <c r="E77" s="35"/>
      <c r="F77" s="35"/>
      <c r="G77" s="35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35"/>
      <c r="G78" s="35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33"/>
      <c r="C79" s="20"/>
      <c r="D79" s="1"/>
      <c r="E79" s="482" t="s">
        <v>39</v>
      </c>
      <c r="F79" s="483"/>
      <c r="G79" s="3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33"/>
      <c r="C80" s="53"/>
      <c r="D80" s="1"/>
      <c r="E80" s="484"/>
      <c r="F80" s="485"/>
      <c r="G80" s="10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4">
      <c r="A81" s="1"/>
      <c r="B81" s="10"/>
      <c r="C81" s="53"/>
      <c r="D81" s="33"/>
      <c r="E81" s="486" t="s">
        <v>53</v>
      </c>
      <c r="F81" s="487"/>
      <c r="G81" s="1"/>
      <c r="H81" s="1"/>
      <c r="I81" s="33"/>
      <c r="J81" s="1"/>
      <c r="K81" s="1"/>
      <c r="L81" s="5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20"/>
      <c r="D82" s="1"/>
      <c r="E82" s="472" t="s">
        <v>1015</v>
      </c>
      <c r="F82" s="474"/>
      <c r="G82" s="1"/>
      <c r="H82" s="44"/>
      <c r="I82" s="1"/>
      <c r="J82" s="1"/>
      <c r="K82" s="1"/>
      <c r="L82" s="80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20"/>
      <c r="D83" s="4"/>
      <c r="E83" s="469" t="s">
        <v>40</v>
      </c>
      <c r="F83" s="488"/>
      <c r="G83" s="35"/>
      <c r="H83" s="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4"/>
      <c r="E84" s="467"/>
      <c r="F84" s="46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3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9"/>
      <c r="C87" s="1"/>
      <c r="D87" s="1"/>
      <c r="E87" s="33"/>
      <c r="F87" s="33"/>
      <c r="G87" s="35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9"/>
      <c r="C88" s="1"/>
      <c r="D88" s="1"/>
      <c r="E88" s="33"/>
      <c r="F88" s="33"/>
      <c r="G88" s="35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20"/>
      <c r="C91" s="1"/>
      <c r="D91" s="1"/>
      <c r="E91" s="1"/>
      <c r="F91" s="1"/>
      <c r="G91" s="3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20"/>
      <c r="C92" s="1"/>
      <c r="D92" s="1"/>
      <c r="E92" s="1"/>
      <c r="F92" s="1"/>
      <c r="G92" s="10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20"/>
      <c r="C94" s="1"/>
      <c r="D94" s="1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9"/>
      <c r="F95" s="3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33"/>
      <c r="C96" s="1"/>
      <c r="D96" s="1"/>
      <c r="E96" s="9"/>
      <c r="F96" s="3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33"/>
      <c r="C97" s="1"/>
      <c r="D97" s="1"/>
      <c r="E97" s="50"/>
      <c r="F97" s="10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33"/>
      <c r="C98" s="1"/>
      <c r="D98" s="1"/>
      <c r="E98" s="50"/>
      <c r="F98" s="10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33"/>
      <c r="C99" s="1"/>
      <c r="D99" s="1"/>
      <c r="E99" s="50"/>
      <c r="F99" s="10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33"/>
      <c r="C100" s="1"/>
      <c r="D100" s="1"/>
      <c r="E100" s="81"/>
      <c r="F100" s="10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2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</sheetData>
  <mergeCells count="70">
    <mergeCell ref="B1:G3"/>
    <mergeCell ref="M1:P2"/>
    <mergeCell ref="C8:F8"/>
    <mergeCell ref="M15:M17"/>
    <mergeCell ref="O15:O17"/>
    <mergeCell ref="J30:J31"/>
    <mergeCell ref="G20:G21"/>
    <mergeCell ref="M20:M21"/>
    <mergeCell ref="N20:N21"/>
    <mergeCell ref="O20:O21"/>
    <mergeCell ref="M22:M23"/>
    <mergeCell ref="N22:N23"/>
    <mergeCell ref="O22:O23"/>
    <mergeCell ref="E37:G37"/>
    <mergeCell ref="H24:H25"/>
    <mergeCell ref="E30:G30"/>
    <mergeCell ref="E31:G31"/>
    <mergeCell ref="E32:G32"/>
    <mergeCell ref="E33:G33"/>
    <mergeCell ref="E34:G34"/>
    <mergeCell ref="E35:G35"/>
    <mergeCell ref="E36:G36"/>
    <mergeCell ref="J49:K49"/>
    <mergeCell ref="J38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E60:G60"/>
    <mergeCell ref="J50:K50"/>
    <mergeCell ref="I51:I52"/>
    <mergeCell ref="J51:K51"/>
    <mergeCell ref="E53:G53"/>
    <mergeCell ref="E54:G54"/>
    <mergeCell ref="E55:G55"/>
    <mergeCell ref="E56:G56"/>
    <mergeCell ref="E57:G57"/>
    <mergeCell ref="J57:J58"/>
    <mergeCell ref="E58:G58"/>
    <mergeCell ref="E59:G59"/>
    <mergeCell ref="E84:F84"/>
    <mergeCell ref="E61:G61"/>
    <mergeCell ref="E62:G62"/>
    <mergeCell ref="I62:I64"/>
    <mergeCell ref="E63:G63"/>
    <mergeCell ref="E75:G75"/>
    <mergeCell ref="E76:G76"/>
    <mergeCell ref="E79:F80"/>
    <mergeCell ref="E81:F81"/>
    <mergeCell ref="E82:F82"/>
    <mergeCell ref="E83:F83"/>
    <mergeCell ref="P19:R21"/>
    <mergeCell ref="M10:M11"/>
    <mergeCell ref="N10:N11"/>
    <mergeCell ref="O10:O11"/>
    <mergeCell ref="P12:P13"/>
    <mergeCell ref="Q12:Q13"/>
    <mergeCell ref="R12:R13"/>
    <mergeCell ref="N15:N16"/>
    <mergeCell ref="P14:P16"/>
    <mergeCell ref="P17:P18"/>
    <mergeCell ref="Q17:Q18"/>
    <mergeCell ref="R17:R18"/>
    <mergeCell ref="Q14:Q16"/>
    <mergeCell ref="R14:R16"/>
  </mergeCells>
  <phoneticPr fontId="52" type="noConversion"/>
  <pageMargins left="0.7" right="0.7" top="0.75" bottom="0.75" header="0" footer="0"/>
  <pageSetup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72BA-6FF4-46EA-9341-31355826E545}">
  <dimension ref="A1:Z81"/>
  <sheetViews>
    <sheetView topLeftCell="B1" zoomScaleNormal="100" workbookViewId="0">
      <selection activeCell="E9" sqref="E9:E21"/>
    </sheetView>
  </sheetViews>
  <sheetFormatPr baseColWidth="10" defaultRowHeight="14.4" x14ac:dyDescent="0.3"/>
  <cols>
    <col min="8" max="8" width="15.77734375" customWidth="1"/>
  </cols>
  <sheetData>
    <row r="1" spans="1:26" x14ac:dyDescent="0.3">
      <c r="A1" t="str">
        <f>"LPRODLBL"</f>
        <v>LPRODLBL</v>
      </c>
      <c r="B1" t="str">
        <f>"LLBLSF"</f>
        <v>LLBLSF</v>
      </c>
      <c r="C1" t="str">
        <f>"LDATEDEP"</f>
        <v>LDATEDEP</v>
      </c>
      <c r="D1" t="str">
        <f>"LVILLEDEP"</f>
        <v>LVILLEDEP</v>
      </c>
      <c r="E1" t="str">
        <f>"LVILLERET"</f>
        <v>LVILLERET</v>
      </c>
      <c r="F1" t="str">
        <f>"LDATERET"</f>
        <v>LDATERET</v>
      </c>
      <c r="G1" t="str">
        <f>"LVILLEARR"</f>
        <v>LVILLEARR</v>
      </c>
      <c r="H1" t="str">
        <f>"LPARTNOM"</f>
        <v>LPARTNOM</v>
      </c>
      <c r="I1" t="str">
        <f>"LPARTPNOM"</f>
        <v>LPARTPNOM</v>
      </c>
      <c r="J1" t="str">
        <f>"LPARTSEXE"</f>
        <v>LPARTSEXE</v>
      </c>
      <c r="K1" t="str">
        <f>"LAGEPART"</f>
        <v>LAGEPART</v>
      </c>
      <c r="L1" t="str">
        <f>"LTELPART1"</f>
        <v>LTELPART1</v>
      </c>
      <c r="M1" t="str">
        <f>"LTELPART2"</f>
        <v>LTELPART2</v>
      </c>
      <c r="N1" t="str">
        <f>"LCLINOM"</f>
        <v>LCLINOM</v>
      </c>
      <c r="O1" t="str">
        <f>"LCLIPRENOM"</f>
        <v>LCLIPRENOM</v>
      </c>
      <c r="P1" t="str">
        <f>"LADR1"</f>
        <v>LADR1</v>
      </c>
      <c r="Q1" t="str">
        <f>"LADR2"</f>
        <v>LADR2</v>
      </c>
      <c r="R1" t="str">
        <f>"LNOVOIE"</f>
        <v>LNOVOIE</v>
      </c>
      <c r="S1" t="str">
        <f>"LVOIE"</f>
        <v>LVOIE</v>
      </c>
      <c r="T1" t="str">
        <f>"LCP"</f>
        <v>LCP</v>
      </c>
      <c r="U1" t="str">
        <f>"LVILLE"</f>
        <v>LVILLE</v>
      </c>
      <c r="V1" t="str">
        <f>"LTELCLI1"</f>
        <v>LTELCLI1</v>
      </c>
      <c r="W1" t="str">
        <f>"LTELCLI2"</f>
        <v>LTELCLI2</v>
      </c>
      <c r="X1" t="str">
        <f>"LCMTDIR"</f>
        <v>LCMTDIR</v>
      </c>
      <c r="Y1" t="str">
        <f>"LMAIL1"</f>
        <v>LMAIL1</v>
      </c>
      <c r="Z1" t="str">
        <f>"LMAIL2"</f>
        <v>LMAIL2</v>
      </c>
    </row>
    <row r="2" spans="1:26" x14ac:dyDescent="0.3">
      <c r="A2" t="s">
        <v>37</v>
      </c>
      <c r="B2" t="s">
        <v>109</v>
      </c>
      <c r="C2" s="97">
        <v>45865</v>
      </c>
      <c r="D2" s="117" t="s">
        <v>27</v>
      </c>
      <c r="E2" s="117" t="s">
        <v>27</v>
      </c>
      <c r="F2" s="97">
        <v>45872</v>
      </c>
      <c r="G2" t="s">
        <v>37</v>
      </c>
      <c r="H2" s="104" t="s">
        <v>483</v>
      </c>
      <c r="I2" s="104" t="s">
        <v>482</v>
      </c>
      <c r="J2" s="112">
        <v>39822</v>
      </c>
      <c r="K2" s="104">
        <v>16</v>
      </c>
      <c r="L2" s="111" t="s">
        <v>64</v>
      </c>
      <c r="M2" s="104" t="s">
        <v>481</v>
      </c>
      <c r="N2" s="104" t="s">
        <v>480</v>
      </c>
      <c r="O2" s="110" t="s">
        <v>479</v>
      </c>
      <c r="P2" s="103" t="s">
        <v>478</v>
      </c>
      <c r="Q2" s="104" t="s">
        <v>477</v>
      </c>
      <c r="R2" s="103" t="s">
        <v>476</v>
      </c>
      <c r="S2" s="116" t="s">
        <v>475</v>
      </c>
    </row>
    <row r="3" spans="1:26" x14ac:dyDescent="0.3">
      <c r="A3" t="s">
        <v>37</v>
      </c>
      <c r="B3" t="s">
        <v>109</v>
      </c>
      <c r="C3" s="97">
        <v>45865</v>
      </c>
      <c r="D3" s="117" t="s">
        <v>27</v>
      </c>
      <c r="E3" s="117" t="s">
        <v>27</v>
      </c>
      <c r="F3" s="97">
        <v>45872</v>
      </c>
      <c r="G3" t="s">
        <v>37</v>
      </c>
      <c r="H3" s="104" t="s">
        <v>474</v>
      </c>
      <c r="I3" s="104" t="s">
        <v>473</v>
      </c>
      <c r="J3" s="112">
        <v>40843</v>
      </c>
      <c r="K3" s="104">
        <v>13</v>
      </c>
      <c r="L3" s="111" t="s">
        <v>64</v>
      </c>
      <c r="M3" s="104" t="s">
        <v>472</v>
      </c>
      <c r="N3" s="104" t="s">
        <v>471</v>
      </c>
      <c r="O3" s="110" t="s">
        <v>470</v>
      </c>
      <c r="P3" s="103" t="s">
        <v>469</v>
      </c>
      <c r="Q3" s="104" t="s">
        <v>468</v>
      </c>
      <c r="R3" s="103"/>
      <c r="S3" s="116" t="s">
        <v>467</v>
      </c>
    </row>
    <row r="4" spans="1:26" x14ac:dyDescent="0.3">
      <c r="A4" t="s">
        <v>37</v>
      </c>
      <c r="B4" t="s">
        <v>127</v>
      </c>
      <c r="C4" s="97">
        <v>45865</v>
      </c>
      <c r="D4" s="117" t="s">
        <v>27</v>
      </c>
      <c r="E4" s="117" t="s">
        <v>27</v>
      </c>
      <c r="F4" s="97">
        <v>45872</v>
      </c>
      <c r="G4" t="s">
        <v>37</v>
      </c>
      <c r="H4" s="104" t="s">
        <v>232</v>
      </c>
      <c r="I4" s="104" t="s">
        <v>466</v>
      </c>
      <c r="J4" s="112">
        <v>42594</v>
      </c>
      <c r="K4" s="104">
        <v>8</v>
      </c>
      <c r="L4" s="111" t="s">
        <v>70</v>
      </c>
      <c r="M4" s="104" t="s">
        <v>465</v>
      </c>
      <c r="N4" s="104" t="s">
        <v>464</v>
      </c>
      <c r="O4" s="110" t="s">
        <v>463</v>
      </c>
      <c r="P4" s="103" t="s">
        <v>462</v>
      </c>
      <c r="Q4" s="104" t="s">
        <v>461</v>
      </c>
      <c r="R4" s="103" t="s">
        <v>460</v>
      </c>
      <c r="S4" s="116" t="s">
        <v>459</v>
      </c>
    </row>
    <row r="5" spans="1:26" x14ac:dyDescent="0.3">
      <c r="A5" t="s">
        <v>76</v>
      </c>
      <c r="B5" t="s">
        <v>75</v>
      </c>
      <c r="C5" s="97">
        <v>45865</v>
      </c>
      <c r="D5" s="115" t="s">
        <v>27</v>
      </c>
      <c r="E5" s="115" t="s">
        <v>27</v>
      </c>
      <c r="F5" s="97">
        <v>45872</v>
      </c>
      <c r="G5" t="s">
        <v>73</v>
      </c>
      <c r="H5" s="114" t="s">
        <v>457</v>
      </c>
      <c r="I5" s="114" t="s">
        <v>458</v>
      </c>
      <c r="J5" s="112">
        <v>42716</v>
      </c>
      <c r="K5" s="114">
        <v>8</v>
      </c>
      <c r="L5" s="114" t="s">
        <v>64</v>
      </c>
      <c r="M5" s="114" t="s">
        <v>455</v>
      </c>
      <c r="N5" s="114" t="s">
        <v>454</v>
      </c>
      <c r="O5" s="113" t="s">
        <v>453</v>
      </c>
      <c r="P5" s="104" t="s">
        <v>452</v>
      </c>
    </row>
    <row r="6" spans="1:26" x14ac:dyDescent="0.3">
      <c r="A6" t="s">
        <v>76</v>
      </c>
      <c r="B6" t="s">
        <v>75</v>
      </c>
      <c r="C6" s="97">
        <v>45865</v>
      </c>
      <c r="D6" s="115" t="s">
        <v>27</v>
      </c>
      <c r="E6" s="115" t="s">
        <v>27</v>
      </c>
      <c r="F6" s="97">
        <v>45872</v>
      </c>
      <c r="G6" t="s">
        <v>73</v>
      </c>
      <c r="H6" s="114" t="s">
        <v>457</v>
      </c>
      <c r="I6" s="114" t="s">
        <v>456</v>
      </c>
      <c r="J6" s="112">
        <v>43229</v>
      </c>
      <c r="K6" s="114">
        <v>7</v>
      </c>
      <c r="L6" s="114" t="s">
        <v>64</v>
      </c>
      <c r="M6" s="114" t="s">
        <v>455</v>
      </c>
      <c r="N6" s="114" t="s">
        <v>454</v>
      </c>
      <c r="O6" s="113" t="s">
        <v>453</v>
      </c>
      <c r="P6" s="104" t="s">
        <v>452</v>
      </c>
    </row>
    <row r="7" spans="1:26" x14ac:dyDescent="0.3">
      <c r="A7" t="s">
        <v>76</v>
      </c>
      <c r="B7" t="s">
        <v>75</v>
      </c>
      <c r="C7" s="97">
        <v>45865</v>
      </c>
      <c r="D7" s="115" t="s">
        <v>27</v>
      </c>
      <c r="E7" s="115" t="s">
        <v>27</v>
      </c>
      <c r="F7" s="97">
        <v>45872</v>
      </c>
      <c r="G7" t="s">
        <v>73</v>
      </c>
      <c r="H7" s="114" t="s">
        <v>451</v>
      </c>
      <c r="I7" s="114" t="s">
        <v>450</v>
      </c>
      <c r="J7" s="112">
        <v>41753</v>
      </c>
      <c r="K7" s="114">
        <v>11</v>
      </c>
      <c r="L7" s="114" t="s">
        <v>70</v>
      </c>
      <c r="M7" s="114" t="s">
        <v>449</v>
      </c>
      <c r="N7" s="114" t="s">
        <v>448</v>
      </c>
      <c r="O7" s="113" t="s">
        <v>447</v>
      </c>
      <c r="P7" s="114" t="s">
        <v>446</v>
      </c>
    </row>
    <row r="8" spans="1:26" x14ac:dyDescent="0.3">
      <c r="A8" t="s">
        <v>76</v>
      </c>
      <c r="B8" t="s">
        <v>75</v>
      </c>
      <c r="C8" s="97">
        <v>45865</v>
      </c>
      <c r="D8" s="115" t="s">
        <v>27</v>
      </c>
      <c r="E8" s="115" t="s">
        <v>27</v>
      </c>
      <c r="F8" s="97">
        <v>45872</v>
      </c>
      <c r="G8" t="s">
        <v>73</v>
      </c>
      <c r="H8" s="114" t="s">
        <v>445</v>
      </c>
      <c r="I8" s="114" t="s">
        <v>444</v>
      </c>
      <c r="J8" s="112">
        <v>42874</v>
      </c>
      <c r="K8" s="114">
        <v>8</v>
      </c>
      <c r="L8" s="114" t="s">
        <v>70</v>
      </c>
      <c r="M8" s="114" t="s">
        <v>443</v>
      </c>
      <c r="N8" s="114" t="s">
        <v>442</v>
      </c>
      <c r="O8" s="113" t="s">
        <v>441</v>
      </c>
      <c r="P8" s="104" t="s">
        <v>440</v>
      </c>
    </row>
    <row r="9" spans="1:26" x14ac:dyDescent="0.3">
      <c r="A9" t="s">
        <v>37</v>
      </c>
      <c r="B9" t="s">
        <v>65</v>
      </c>
      <c r="C9" s="97">
        <v>45865</v>
      </c>
      <c r="D9" s="109" t="s">
        <v>26</v>
      </c>
      <c r="E9" s="109" t="s">
        <v>26</v>
      </c>
      <c r="F9" s="97">
        <v>45872</v>
      </c>
      <c r="G9" t="s">
        <v>37</v>
      </c>
      <c r="H9" t="s">
        <v>439</v>
      </c>
      <c r="I9" t="s">
        <v>438</v>
      </c>
      <c r="J9" t="s">
        <v>129</v>
      </c>
      <c r="K9">
        <v>10</v>
      </c>
      <c r="M9" t="s">
        <v>434</v>
      </c>
      <c r="N9" t="s">
        <v>427</v>
      </c>
      <c r="P9" t="s">
        <v>426</v>
      </c>
      <c r="Q9" t="s">
        <v>425</v>
      </c>
      <c r="S9" t="s">
        <v>424</v>
      </c>
      <c r="T9">
        <v>70006</v>
      </c>
      <c r="U9" t="s">
        <v>384</v>
      </c>
      <c r="V9" t="s">
        <v>423</v>
      </c>
      <c r="W9" t="s">
        <v>422</v>
      </c>
      <c r="X9" t="s">
        <v>437</v>
      </c>
      <c r="Y9" t="s">
        <v>421</v>
      </c>
    </row>
    <row r="10" spans="1:26" x14ac:dyDescent="0.3">
      <c r="A10" t="s">
        <v>37</v>
      </c>
      <c r="B10" t="s">
        <v>65</v>
      </c>
      <c r="C10" s="97">
        <v>45865</v>
      </c>
      <c r="D10" s="109" t="s">
        <v>26</v>
      </c>
      <c r="E10" s="109" t="s">
        <v>26</v>
      </c>
      <c r="F10" s="97">
        <v>45872</v>
      </c>
      <c r="G10" t="s">
        <v>37</v>
      </c>
      <c r="H10" t="s">
        <v>436</v>
      </c>
      <c r="I10" t="s">
        <v>435</v>
      </c>
      <c r="J10" t="s">
        <v>129</v>
      </c>
      <c r="K10">
        <v>8</v>
      </c>
      <c r="M10" t="s">
        <v>434</v>
      </c>
      <c r="N10" t="s">
        <v>387</v>
      </c>
      <c r="Q10" t="s">
        <v>386</v>
      </c>
      <c r="R10">
        <v>29</v>
      </c>
      <c r="S10" t="s">
        <v>385</v>
      </c>
      <c r="T10">
        <v>70003</v>
      </c>
      <c r="U10" t="s">
        <v>384</v>
      </c>
      <c r="V10" t="s">
        <v>383</v>
      </c>
      <c r="Y10" t="s">
        <v>382</v>
      </c>
    </row>
    <row r="11" spans="1:26" x14ac:dyDescent="0.3">
      <c r="A11" t="s">
        <v>37</v>
      </c>
      <c r="B11" t="s">
        <v>65</v>
      </c>
      <c r="C11" s="97">
        <v>45865</v>
      </c>
      <c r="D11" s="109" t="s">
        <v>26</v>
      </c>
      <c r="E11" s="109" t="s">
        <v>26</v>
      </c>
      <c r="F11" s="97">
        <v>45872</v>
      </c>
      <c r="G11" t="s">
        <v>37</v>
      </c>
      <c r="H11" t="s">
        <v>433</v>
      </c>
      <c r="I11" t="s">
        <v>432</v>
      </c>
      <c r="J11" t="s">
        <v>129</v>
      </c>
      <c r="K11">
        <v>11</v>
      </c>
      <c r="M11" t="s">
        <v>431</v>
      </c>
      <c r="N11" t="s">
        <v>387</v>
      </c>
      <c r="Q11" t="s">
        <v>386</v>
      </c>
      <c r="R11">
        <v>29</v>
      </c>
      <c r="S11" t="s">
        <v>385</v>
      </c>
      <c r="T11">
        <v>70003</v>
      </c>
      <c r="U11" t="s">
        <v>384</v>
      </c>
      <c r="V11" t="s">
        <v>383</v>
      </c>
      <c r="Y11" t="s">
        <v>382</v>
      </c>
    </row>
    <row r="12" spans="1:26" x14ac:dyDescent="0.3">
      <c r="A12" t="s">
        <v>37</v>
      </c>
      <c r="B12" t="s">
        <v>109</v>
      </c>
      <c r="C12" s="97">
        <v>45865</v>
      </c>
      <c r="D12" s="109" t="s">
        <v>26</v>
      </c>
      <c r="E12" s="109" t="s">
        <v>26</v>
      </c>
      <c r="F12" s="97">
        <v>45872</v>
      </c>
      <c r="G12" t="s">
        <v>37</v>
      </c>
      <c r="H12" t="s">
        <v>430</v>
      </c>
      <c r="I12" t="s">
        <v>429</v>
      </c>
      <c r="J12" t="s">
        <v>64</v>
      </c>
      <c r="K12">
        <v>14</v>
      </c>
      <c r="M12" t="s">
        <v>428</v>
      </c>
      <c r="N12" t="s">
        <v>427</v>
      </c>
      <c r="P12" t="s">
        <v>426</v>
      </c>
      <c r="Q12" t="s">
        <v>425</v>
      </c>
      <c r="S12" t="s">
        <v>424</v>
      </c>
      <c r="T12">
        <v>70006</v>
      </c>
      <c r="U12" t="s">
        <v>384</v>
      </c>
      <c r="V12" t="s">
        <v>423</v>
      </c>
      <c r="W12" t="s">
        <v>422</v>
      </c>
      <c r="Y12" t="s">
        <v>421</v>
      </c>
    </row>
    <row r="13" spans="1:26" x14ac:dyDescent="0.3">
      <c r="A13" t="s">
        <v>37</v>
      </c>
      <c r="B13" t="s">
        <v>109</v>
      </c>
      <c r="C13" s="97">
        <v>45865</v>
      </c>
      <c r="D13" s="109" t="s">
        <v>26</v>
      </c>
      <c r="E13" s="109" t="s">
        <v>26</v>
      </c>
      <c r="F13" s="97">
        <v>45872</v>
      </c>
      <c r="G13" t="s">
        <v>37</v>
      </c>
      <c r="H13" t="s">
        <v>420</v>
      </c>
      <c r="I13" t="s">
        <v>419</v>
      </c>
      <c r="J13" t="s">
        <v>64</v>
      </c>
      <c r="K13">
        <v>16</v>
      </c>
      <c r="M13" t="s">
        <v>414</v>
      </c>
      <c r="N13" t="s">
        <v>418</v>
      </c>
      <c r="O13" t="s">
        <v>417</v>
      </c>
      <c r="R13">
        <v>30</v>
      </c>
      <c r="S13" t="s">
        <v>416</v>
      </c>
      <c r="T13">
        <v>90000</v>
      </c>
      <c r="U13" t="s">
        <v>415</v>
      </c>
      <c r="W13" t="s">
        <v>414</v>
      </c>
      <c r="Y13" t="s">
        <v>413</v>
      </c>
    </row>
    <row r="14" spans="1:26" x14ac:dyDescent="0.3">
      <c r="A14" t="s">
        <v>37</v>
      </c>
      <c r="B14" t="s">
        <v>109</v>
      </c>
      <c r="C14" s="97">
        <v>45865</v>
      </c>
      <c r="D14" s="109" t="s">
        <v>26</v>
      </c>
      <c r="E14" s="109" t="s">
        <v>26</v>
      </c>
      <c r="F14" s="97">
        <v>45872</v>
      </c>
      <c r="G14" t="s">
        <v>37</v>
      </c>
      <c r="H14" t="s">
        <v>412</v>
      </c>
      <c r="I14" t="s">
        <v>411</v>
      </c>
      <c r="J14" t="s">
        <v>129</v>
      </c>
      <c r="K14">
        <v>16</v>
      </c>
      <c r="L14" t="s">
        <v>399</v>
      </c>
      <c r="N14" t="s">
        <v>404</v>
      </c>
      <c r="O14" t="s">
        <v>403</v>
      </c>
      <c r="P14" t="s">
        <v>402</v>
      </c>
      <c r="R14">
        <v>30</v>
      </c>
      <c r="S14" t="s">
        <v>401</v>
      </c>
      <c r="T14">
        <v>90800</v>
      </c>
      <c r="U14" t="s">
        <v>400</v>
      </c>
      <c r="V14" t="s">
        <v>399</v>
      </c>
      <c r="Y14" t="s">
        <v>398</v>
      </c>
    </row>
    <row r="15" spans="1:26" x14ac:dyDescent="0.3">
      <c r="A15" t="s">
        <v>37</v>
      </c>
      <c r="B15" t="s">
        <v>109</v>
      </c>
      <c r="C15" s="97">
        <v>45865</v>
      </c>
      <c r="D15" s="109" t="s">
        <v>26</v>
      </c>
      <c r="E15" s="109" t="s">
        <v>26</v>
      </c>
      <c r="F15" s="97">
        <v>45872</v>
      </c>
      <c r="G15" t="s">
        <v>37</v>
      </c>
      <c r="H15" t="s">
        <v>410</v>
      </c>
      <c r="I15" t="s">
        <v>409</v>
      </c>
      <c r="J15" t="s">
        <v>129</v>
      </c>
      <c r="K15">
        <v>16</v>
      </c>
      <c r="L15" t="s">
        <v>399</v>
      </c>
      <c r="N15" t="s">
        <v>404</v>
      </c>
      <c r="O15" t="s">
        <v>403</v>
      </c>
      <c r="P15" t="s">
        <v>402</v>
      </c>
      <c r="R15">
        <v>30</v>
      </c>
      <c r="S15" t="s">
        <v>401</v>
      </c>
      <c r="T15">
        <v>90800</v>
      </c>
      <c r="U15" t="s">
        <v>400</v>
      </c>
      <c r="V15" t="s">
        <v>399</v>
      </c>
      <c r="Y15" t="s">
        <v>398</v>
      </c>
    </row>
    <row r="16" spans="1:26" x14ac:dyDescent="0.3">
      <c r="A16" t="s">
        <v>37</v>
      </c>
      <c r="B16" t="s">
        <v>109</v>
      </c>
      <c r="C16" s="97">
        <v>45865</v>
      </c>
      <c r="D16" s="109" t="s">
        <v>26</v>
      </c>
      <c r="E16" s="109" t="s">
        <v>26</v>
      </c>
      <c r="F16" s="97">
        <v>45872</v>
      </c>
      <c r="G16" t="s">
        <v>37</v>
      </c>
      <c r="H16" t="s">
        <v>408</v>
      </c>
      <c r="I16" t="s">
        <v>407</v>
      </c>
      <c r="J16" t="s">
        <v>129</v>
      </c>
      <c r="K16">
        <v>14</v>
      </c>
      <c r="L16" t="s">
        <v>399</v>
      </c>
      <c r="N16" t="s">
        <v>404</v>
      </c>
      <c r="O16" t="s">
        <v>403</v>
      </c>
      <c r="P16" t="s">
        <v>402</v>
      </c>
      <c r="R16">
        <v>30</v>
      </c>
      <c r="S16" t="s">
        <v>401</v>
      </c>
      <c r="T16">
        <v>90800</v>
      </c>
      <c r="U16" t="s">
        <v>400</v>
      </c>
      <c r="V16" t="s">
        <v>399</v>
      </c>
      <c r="Y16" t="s">
        <v>398</v>
      </c>
    </row>
    <row r="17" spans="1:25" x14ac:dyDescent="0.3">
      <c r="A17" t="s">
        <v>37</v>
      </c>
      <c r="B17" t="s">
        <v>109</v>
      </c>
      <c r="C17" s="97">
        <v>45865</v>
      </c>
      <c r="D17" s="109" t="s">
        <v>26</v>
      </c>
      <c r="E17" s="109" t="s">
        <v>26</v>
      </c>
      <c r="F17" s="97">
        <v>45872</v>
      </c>
      <c r="G17" t="s">
        <v>37</v>
      </c>
      <c r="H17" t="s">
        <v>406</v>
      </c>
      <c r="I17" t="s">
        <v>405</v>
      </c>
      <c r="J17" t="s">
        <v>129</v>
      </c>
      <c r="K17">
        <v>13</v>
      </c>
      <c r="L17" t="s">
        <v>399</v>
      </c>
      <c r="N17" t="s">
        <v>404</v>
      </c>
      <c r="O17" t="s">
        <v>403</v>
      </c>
      <c r="P17" t="s">
        <v>402</v>
      </c>
      <c r="R17">
        <v>30</v>
      </c>
      <c r="S17" t="s">
        <v>401</v>
      </c>
      <c r="T17">
        <v>90800</v>
      </c>
      <c r="U17" t="s">
        <v>400</v>
      </c>
      <c r="V17" t="s">
        <v>399</v>
      </c>
      <c r="Y17" t="s">
        <v>398</v>
      </c>
    </row>
    <row r="18" spans="1:25" x14ac:dyDescent="0.3">
      <c r="A18" t="s">
        <v>37</v>
      </c>
      <c r="B18" t="s">
        <v>109</v>
      </c>
      <c r="C18" s="97">
        <v>45865</v>
      </c>
      <c r="D18" s="109" t="s">
        <v>26</v>
      </c>
      <c r="E18" s="109" t="s">
        <v>26</v>
      </c>
      <c r="F18" s="97">
        <v>45872</v>
      </c>
      <c r="G18" t="s">
        <v>37</v>
      </c>
      <c r="H18" t="s">
        <v>397</v>
      </c>
      <c r="I18" t="s">
        <v>396</v>
      </c>
      <c r="J18" t="s">
        <v>64</v>
      </c>
      <c r="K18">
        <v>14</v>
      </c>
      <c r="L18">
        <v>384765110</v>
      </c>
      <c r="N18" t="s">
        <v>395</v>
      </c>
      <c r="O18" t="s">
        <v>394</v>
      </c>
      <c r="R18">
        <v>73</v>
      </c>
      <c r="S18" t="s">
        <v>393</v>
      </c>
      <c r="T18">
        <v>70000</v>
      </c>
      <c r="U18" t="s">
        <v>392</v>
      </c>
      <c r="V18">
        <v>384765110</v>
      </c>
      <c r="Y18" t="s">
        <v>391</v>
      </c>
    </row>
    <row r="19" spans="1:25" x14ac:dyDescent="0.3">
      <c r="A19" t="s">
        <v>76</v>
      </c>
      <c r="B19" t="s">
        <v>155</v>
      </c>
      <c r="C19" s="97">
        <v>45865</v>
      </c>
      <c r="D19" s="109" t="s">
        <v>26</v>
      </c>
      <c r="E19" s="109" t="s">
        <v>26</v>
      </c>
      <c r="F19" s="97">
        <v>45872</v>
      </c>
      <c r="G19" t="s">
        <v>73</v>
      </c>
      <c r="H19" t="s">
        <v>390</v>
      </c>
      <c r="I19" t="s">
        <v>389</v>
      </c>
      <c r="J19" t="s">
        <v>129</v>
      </c>
      <c r="K19">
        <v>10</v>
      </c>
      <c r="L19" t="s">
        <v>388</v>
      </c>
      <c r="N19" t="s">
        <v>387</v>
      </c>
      <c r="Q19" t="s">
        <v>386</v>
      </c>
      <c r="R19">
        <v>29</v>
      </c>
      <c r="S19" t="s">
        <v>385</v>
      </c>
      <c r="T19">
        <v>70003</v>
      </c>
      <c r="U19" t="s">
        <v>384</v>
      </c>
      <c r="V19" t="s">
        <v>383</v>
      </c>
      <c r="Y19" t="s">
        <v>382</v>
      </c>
    </row>
    <row r="20" spans="1:25" x14ac:dyDescent="0.3">
      <c r="A20" t="s">
        <v>76</v>
      </c>
      <c r="B20" t="s">
        <v>99</v>
      </c>
      <c r="C20" s="97">
        <v>45865</v>
      </c>
      <c r="D20" s="109" t="s">
        <v>26</v>
      </c>
      <c r="E20" s="109" t="s">
        <v>26</v>
      </c>
      <c r="F20" s="97">
        <v>45872</v>
      </c>
      <c r="G20" t="s">
        <v>73</v>
      </c>
      <c r="H20" t="s">
        <v>379</v>
      </c>
      <c r="I20" t="s">
        <v>381</v>
      </c>
      <c r="J20" t="s">
        <v>129</v>
      </c>
      <c r="K20">
        <v>9</v>
      </c>
      <c r="M20" t="s">
        <v>375</v>
      </c>
      <c r="N20" t="s">
        <v>379</v>
      </c>
      <c r="O20" t="s">
        <v>378</v>
      </c>
      <c r="R20">
        <v>2</v>
      </c>
      <c r="S20" t="s">
        <v>377</v>
      </c>
      <c r="T20">
        <v>25390</v>
      </c>
      <c r="U20" t="s">
        <v>376</v>
      </c>
      <c r="W20" t="s">
        <v>375</v>
      </c>
      <c r="Y20" t="s">
        <v>374</v>
      </c>
    </row>
    <row r="21" spans="1:25" x14ac:dyDescent="0.3">
      <c r="A21" t="s">
        <v>76</v>
      </c>
      <c r="B21" t="s">
        <v>99</v>
      </c>
      <c r="C21" s="97">
        <v>45865</v>
      </c>
      <c r="D21" s="109" t="s">
        <v>26</v>
      </c>
      <c r="E21" s="109" t="s">
        <v>26</v>
      </c>
      <c r="F21" s="97">
        <v>45872</v>
      </c>
      <c r="G21" t="s">
        <v>73</v>
      </c>
      <c r="H21" t="s">
        <v>379</v>
      </c>
      <c r="I21" t="s">
        <v>380</v>
      </c>
      <c r="J21" t="s">
        <v>129</v>
      </c>
      <c r="K21">
        <v>9</v>
      </c>
      <c r="M21" t="s">
        <v>375</v>
      </c>
      <c r="N21" t="s">
        <v>379</v>
      </c>
      <c r="O21" t="s">
        <v>378</v>
      </c>
      <c r="R21">
        <v>2</v>
      </c>
      <c r="S21" t="s">
        <v>377</v>
      </c>
      <c r="T21">
        <v>25390</v>
      </c>
      <c r="U21" t="s">
        <v>376</v>
      </c>
      <c r="W21" t="s">
        <v>375</v>
      </c>
      <c r="Y21" t="s">
        <v>374</v>
      </c>
    </row>
    <row r="22" spans="1:25" x14ac:dyDescent="0.3">
      <c r="A22" t="s">
        <v>37</v>
      </c>
      <c r="B22" t="s">
        <v>65</v>
      </c>
      <c r="C22" s="97">
        <v>45865</v>
      </c>
      <c r="D22" s="109" t="s">
        <v>17</v>
      </c>
      <c r="E22" s="124" t="s">
        <v>360</v>
      </c>
      <c r="F22" s="97">
        <v>45872</v>
      </c>
      <c r="G22" t="s">
        <v>37</v>
      </c>
      <c r="H22" t="s">
        <v>365</v>
      </c>
      <c r="I22" t="s">
        <v>366</v>
      </c>
      <c r="J22" t="s">
        <v>64</v>
      </c>
      <c r="K22">
        <v>11</v>
      </c>
      <c r="L22" t="s">
        <v>359</v>
      </c>
      <c r="M22" t="s">
        <v>358</v>
      </c>
      <c r="N22" t="s">
        <v>363</v>
      </c>
      <c r="O22" t="s">
        <v>362</v>
      </c>
      <c r="R22">
        <v>10</v>
      </c>
      <c r="S22" t="s">
        <v>361</v>
      </c>
      <c r="T22">
        <v>73000</v>
      </c>
      <c r="U22" t="s">
        <v>360</v>
      </c>
      <c r="V22" t="s">
        <v>359</v>
      </c>
      <c r="W22" t="s">
        <v>358</v>
      </c>
      <c r="Y22" t="s">
        <v>357</v>
      </c>
    </row>
    <row r="23" spans="1:25" x14ac:dyDescent="0.3">
      <c r="A23" t="s">
        <v>37</v>
      </c>
      <c r="B23" t="s">
        <v>65</v>
      </c>
      <c r="C23" s="97">
        <v>45865</v>
      </c>
      <c r="D23" s="109" t="s">
        <v>17</v>
      </c>
      <c r="E23" s="124" t="s">
        <v>360</v>
      </c>
      <c r="F23" s="97">
        <v>45872</v>
      </c>
      <c r="G23" t="s">
        <v>37</v>
      </c>
      <c r="H23" t="s">
        <v>365</v>
      </c>
      <c r="I23" t="s">
        <v>364</v>
      </c>
      <c r="J23" t="s">
        <v>129</v>
      </c>
      <c r="K23">
        <v>6</v>
      </c>
      <c r="L23" t="s">
        <v>359</v>
      </c>
      <c r="M23" t="s">
        <v>358</v>
      </c>
      <c r="N23" t="s">
        <v>363</v>
      </c>
      <c r="O23" t="s">
        <v>362</v>
      </c>
      <c r="R23">
        <v>10</v>
      </c>
      <c r="S23" t="s">
        <v>361</v>
      </c>
      <c r="T23">
        <v>73000</v>
      </c>
      <c r="U23" t="s">
        <v>360</v>
      </c>
      <c r="V23" t="s">
        <v>359</v>
      </c>
      <c r="W23" t="s">
        <v>358</v>
      </c>
      <c r="Y23" t="s">
        <v>357</v>
      </c>
    </row>
    <row r="24" spans="1:25" x14ac:dyDescent="0.3">
      <c r="A24" t="s">
        <v>76</v>
      </c>
      <c r="B24" t="s">
        <v>501</v>
      </c>
      <c r="C24" s="97">
        <v>45865</v>
      </c>
      <c r="D24" s="119" t="s">
        <v>17</v>
      </c>
      <c r="E24" s="119" t="s">
        <v>17</v>
      </c>
      <c r="F24" s="118">
        <v>45870</v>
      </c>
      <c r="G24" t="s">
        <v>73</v>
      </c>
      <c r="H24" t="s">
        <v>535</v>
      </c>
      <c r="I24" t="s">
        <v>534</v>
      </c>
      <c r="J24" t="s">
        <v>129</v>
      </c>
      <c r="K24">
        <v>8</v>
      </c>
      <c r="L24" t="s">
        <v>368</v>
      </c>
      <c r="N24" t="s">
        <v>371</v>
      </c>
      <c r="R24">
        <v>22</v>
      </c>
      <c r="S24" t="s">
        <v>370</v>
      </c>
      <c r="T24">
        <v>38260</v>
      </c>
      <c r="U24" t="s">
        <v>369</v>
      </c>
      <c r="W24" t="s">
        <v>368</v>
      </c>
      <c r="Y24" t="s">
        <v>367</v>
      </c>
    </row>
    <row r="25" spans="1:25" x14ac:dyDescent="0.3">
      <c r="A25" t="s">
        <v>76</v>
      </c>
      <c r="B25" t="s">
        <v>501</v>
      </c>
      <c r="C25" s="97">
        <v>45865</v>
      </c>
      <c r="D25" s="119" t="s">
        <v>195</v>
      </c>
      <c r="E25" s="119" t="s">
        <v>195</v>
      </c>
      <c r="F25" s="118">
        <v>45870</v>
      </c>
      <c r="G25" t="s">
        <v>73</v>
      </c>
      <c r="H25" t="s">
        <v>530</v>
      </c>
      <c r="I25" t="s">
        <v>533</v>
      </c>
      <c r="J25" t="s">
        <v>129</v>
      </c>
      <c r="K25">
        <v>9</v>
      </c>
      <c r="M25" t="s">
        <v>526</v>
      </c>
      <c r="N25" t="s">
        <v>530</v>
      </c>
      <c r="O25" t="s">
        <v>529</v>
      </c>
      <c r="R25">
        <v>9</v>
      </c>
      <c r="S25" t="s">
        <v>528</v>
      </c>
      <c r="T25">
        <v>69210</v>
      </c>
      <c r="U25" t="s">
        <v>527</v>
      </c>
      <c r="W25" t="s">
        <v>526</v>
      </c>
      <c r="Y25" t="s">
        <v>525</v>
      </c>
    </row>
    <row r="26" spans="1:25" x14ac:dyDescent="0.3">
      <c r="A26" t="s">
        <v>76</v>
      </c>
      <c r="B26" t="s">
        <v>501</v>
      </c>
      <c r="C26" s="97">
        <v>45865</v>
      </c>
      <c r="D26" s="119" t="s">
        <v>195</v>
      </c>
      <c r="E26" s="119" t="s">
        <v>195</v>
      </c>
      <c r="F26" s="118">
        <v>45870</v>
      </c>
      <c r="G26" t="s">
        <v>73</v>
      </c>
      <c r="H26" t="s">
        <v>530</v>
      </c>
      <c r="I26" t="s">
        <v>532</v>
      </c>
      <c r="J26" t="s">
        <v>64</v>
      </c>
      <c r="K26">
        <v>8</v>
      </c>
      <c r="M26" t="s">
        <v>526</v>
      </c>
      <c r="N26" t="s">
        <v>530</v>
      </c>
      <c r="O26" t="s">
        <v>529</v>
      </c>
      <c r="R26">
        <v>9</v>
      </c>
      <c r="S26" t="s">
        <v>528</v>
      </c>
      <c r="T26">
        <v>69210</v>
      </c>
      <c r="U26" t="s">
        <v>527</v>
      </c>
      <c r="W26" t="s">
        <v>526</v>
      </c>
      <c r="Y26" t="s">
        <v>525</v>
      </c>
    </row>
    <row r="27" spans="1:25" x14ac:dyDescent="0.3">
      <c r="A27" t="s">
        <v>76</v>
      </c>
      <c r="B27" t="s">
        <v>501</v>
      </c>
      <c r="C27" s="97">
        <v>45865</v>
      </c>
      <c r="D27" s="119" t="s">
        <v>195</v>
      </c>
      <c r="E27" s="119" t="s">
        <v>195</v>
      </c>
      <c r="F27" s="118">
        <v>45870</v>
      </c>
      <c r="G27" t="s">
        <v>73</v>
      </c>
      <c r="H27" t="s">
        <v>530</v>
      </c>
      <c r="I27" t="s">
        <v>531</v>
      </c>
      <c r="J27" t="s">
        <v>129</v>
      </c>
      <c r="K27">
        <v>7</v>
      </c>
      <c r="M27" t="s">
        <v>526</v>
      </c>
      <c r="N27" t="s">
        <v>530</v>
      </c>
      <c r="O27" t="s">
        <v>529</v>
      </c>
      <c r="R27">
        <v>9</v>
      </c>
      <c r="S27" t="s">
        <v>528</v>
      </c>
      <c r="T27">
        <v>69210</v>
      </c>
      <c r="U27" t="s">
        <v>527</v>
      </c>
      <c r="W27" t="s">
        <v>526</v>
      </c>
      <c r="Y27" t="s">
        <v>525</v>
      </c>
    </row>
    <row r="28" spans="1:25" x14ac:dyDescent="0.3">
      <c r="A28" t="s">
        <v>37</v>
      </c>
      <c r="B28" t="s">
        <v>109</v>
      </c>
      <c r="C28" s="97">
        <v>45865</v>
      </c>
      <c r="D28" s="109" t="s">
        <v>195</v>
      </c>
      <c r="E28" s="109" t="s">
        <v>195</v>
      </c>
      <c r="F28" s="97">
        <v>45872</v>
      </c>
      <c r="G28" t="s">
        <v>37</v>
      </c>
      <c r="H28" t="s">
        <v>356</v>
      </c>
      <c r="I28" t="s">
        <v>355</v>
      </c>
      <c r="J28" t="s">
        <v>129</v>
      </c>
      <c r="K28">
        <v>16</v>
      </c>
      <c r="L28" t="s">
        <v>354</v>
      </c>
      <c r="M28" t="s">
        <v>353</v>
      </c>
      <c r="N28" t="s">
        <v>349</v>
      </c>
      <c r="P28" t="s">
        <v>348</v>
      </c>
      <c r="Q28" t="s">
        <v>347</v>
      </c>
      <c r="R28">
        <v>13</v>
      </c>
      <c r="S28" t="s">
        <v>346</v>
      </c>
      <c r="T28">
        <v>1012</v>
      </c>
      <c r="U28" t="s">
        <v>345</v>
      </c>
      <c r="V28" t="s">
        <v>344</v>
      </c>
    </row>
    <row r="29" spans="1:25" x14ac:dyDescent="0.3">
      <c r="A29" t="s">
        <v>37</v>
      </c>
      <c r="B29" t="s">
        <v>109</v>
      </c>
      <c r="C29" s="97">
        <v>45865</v>
      </c>
      <c r="D29" s="109" t="s">
        <v>195</v>
      </c>
      <c r="E29" s="109" t="s">
        <v>195</v>
      </c>
      <c r="F29" s="97">
        <v>45872</v>
      </c>
      <c r="G29" t="s">
        <v>37</v>
      </c>
      <c r="H29" t="s">
        <v>328</v>
      </c>
      <c r="I29" t="s">
        <v>352</v>
      </c>
      <c r="J29" t="s">
        <v>64</v>
      </c>
      <c r="K29">
        <v>16</v>
      </c>
      <c r="L29" t="s">
        <v>351</v>
      </c>
      <c r="M29" t="s">
        <v>350</v>
      </c>
      <c r="N29" t="s">
        <v>349</v>
      </c>
      <c r="P29" t="s">
        <v>348</v>
      </c>
      <c r="Q29" t="s">
        <v>347</v>
      </c>
      <c r="R29">
        <v>13</v>
      </c>
      <c r="S29" t="s">
        <v>346</v>
      </c>
      <c r="T29">
        <v>1012</v>
      </c>
      <c r="U29" t="s">
        <v>345</v>
      </c>
      <c r="V29" t="s">
        <v>344</v>
      </c>
    </row>
    <row r="30" spans="1:25" x14ac:dyDescent="0.3">
      <c r="A30" t="s">
        <v>37</v>
      </c>
      <c r="B30" t="s">
        <v>109</v>
      </c>
      <c r="C30" s="97">
        <v>45865</v>
      </c>
      <c r="D30" s="109" t="s">
        <v>195</v>
      </c>
      <c r="E30" s="109" t="s">
        <v>195</v>
      </c>
      <c r="F30" s="97">
        <v>45872</v>
      </c>
      <c r="G30" t="s">
        <v>37</v>
      </c>
      <c r="H30" t="s">
        <v>343</v>
      </c>
      <c r="I30" t="s">
        <v>342</v>
      </c>
      <c r="J30" t="s">
        <v>64</v>
      </c>
      <c r="K30">
        <v>15</v>
      </c>
      <c r="L30" t="s">
        <v>337</v>
      </c>
      <c r="M30" t="s">
        <v>124</v>
      </c>
      <c r="N30" t="s">
        <v>341</v>
      </c>
      <c r="P30" t="s">
        <v>340</v>
      </c>
      <c r="R30">
        <v>11</v>
      </c>
      <c r="S30" t="s">
        <v>339</v>
      </c>
      <c r="T30">
        <v>71120</v>
      </c>
      <c r="U30" t="s">
        <v>338</v>
      </c>
      <c r="V30" t="s">
        <v>337</v>
      </c>
    </row>
    <row r="31" spans="1:25" x14ac:dyDescent="0.3">
      <c r="A31" t="s">
        <v>37</v>
      </c>
      <c r="B31" t="s">
        <v>65</v>
      </c>
      <c r="C31" s="97">
        <v>45865</v>
      </c>
      <c r="D31" s="109" t="s">
        <v>195</v>
      </c>
      <c r="E31" s="109" t="s">
        <v>195</v>
      </c>
      <c r="F31" s="97">
        <v>45872</v>
      </c>
      <c r="G31" t="s">
        <v>37</v>
      </c>
      <c r="H31" t="s">
        <v>336</v>
      </c>
      <c r="I31" t="s">
        <v>335</v>
      </c>
      <c r="J31" t="s">
        <v>129</v>
      </c>
      <c r="K31">
        <v>6</v>
      </c>
      <c r="L31">
        <v>624664669</v>
      </c>
      <c r="N31" t="s">
        <v>336</v>
      </c>
      <c r="O31" t="s">
        <v>335</v>
      </c>
      <c r="R31">
        <v>19</v>
      </c>
      <c r="S31" t="s">
        <v>334</v>
      </c>
      <c r="T31">
        <v>69300</v>
      </c>
      <c r="U31" t="s">
        <v>333</v>
      </c>
      <c r="V31">
        <v>624664669</v>
      </c>
      <c r="Y31" t="s">
        <v>332</v>
      </c>
    </row>
    <row r="32" spans="1:25" x14ac:dyDescent="0.3">
      <c r="A32" t="s">
        <v>37</v>
      </c>
      <c r="B32" t="s">
        <v>109</v>
      </c>
      <c r="C32" s="97">
        <v>45865</v>
      </c>
      <c r="D32" s="109" t="s">
        <v>309</v>
      </c>
      <c r="E32" s="109" t="s">
        <v>309</v>
      </c>
      <c r="F32" s="97">
        <v>45872</v>
      </c>
      <c r="G32" t="s">
        <v>37</v>
      </c>
      <c r="H32" t="s">
        <v>330</v>
      </c>
      <c r="I32" t="s">
        <v>331</v>
      </c>
      <c r="J32" t="s">
        <v>129</v>
      </c>
      <c r="K32">
        <v>17</v>
      </c>
      <c r="M32" t="s">
        <v>324</v>
      </c>
      <c r="N32" t="s">
        <v>328</v>
      </c>
      <c r="O32" t="s">
        <v>327</v>
      </c>
      <c r="R32">
        <v>755</v>
      </c>
      <c r="S32" t="s">
        <v>326</v>
      </c>
      <c r="T32">
        <v>83160</v>
      </c>
      <c r="U32" t="s">
        <v>325</v>
      </c>
      <c r="W32" t="s">
        <v>324</v>
      </c>
      <c r="Y32" t="s">
        <v>323</v>
      </c>
    </row>
    <row r="33" spans="1:26" x14ac:dyDescent="0.3">
      <c r="A33" t="s">
        <v>37</v>
      </c>
      <c r="B33" t="s">
        <v>109</v>
      </c>
      <c r="C33" s="97">
        <v>45865</v>
      </c>
      <c r="D33" s="109" t="s">
        <v>309</v>
      </c>
      <c r="E33" s="109" t="s">
        <v>309</v>
      </c>
      <c r="F33" s="97">
        <v>45872</v>
      </c>
      <c r="G33" t="s">
        <v>37</v>
      </c>
      <c r="H33" t="s">
        <v>330</v>
      </c>
      <c r="I33" t="s">
        <v>329</v>
      </c>
      <c r="J33" t="s">
        <v>129</v>
      </c>
      <c r="K33">
        <v>14</v>
      </c>
      <c r="M33" t="s">
        <v>324</v>
      </c>
      <c r="N33" t="s">
        <v>328</v>
      </c>
      <c r="O33" t="s">
        <v>327</v>
      </c>
      <c r="R33">
        <v>755</v>
      </c>
      <c r="S33" t="s">
        <v>326</v>
      </c>
      <c r="T33">
        <v>83160</v>
      </c>
      <c r="U33" t="s">
        <v>325</v>
      </c>
      <c r="W33" t="s">
        <v>324</v>
      </c>
      <c r="Y33" t="s">
        <v>323</v>
      </c>
    </row>
    <row r="34" spans="1:26" x14ac:dyDescent="0.3">
      <c r="A34" t="s">
        <v>37</v>
      </c>
      <c r="B34" t="s">
        <v>127</v>
      </c>
      <c r="C34" s="97">
        <v>45865</v>
      </c>
      <c r="D34" s="109" t="s">
        <v>309</v>
      </c>
      <c r="E34" s="98" t="s">
        <v>309</v>
      </c>
      <c r="F34" s="97">
        <v>45872</v>
      </c>
      <c r="G34" t="s">
        <v>37</v>
      </c>
      <c r="H34" t="s">
        <v>322</v>
      </c>
      <c r="I34" t="s">
        <v>321</v>
      </c>
      <c r="J34" t="s">
        <v>64</v>
      </c>
      <c r="K34">
        <v>8</v>
      </c>
      <c r="L34">
        <v>782553810</v>
      </c>
      <c r="M34" t="s">
        <v>316</v>
      </c>
      <c r="N34" t="s">
        <v>320</v>
      </c>
      <c r="O34" t="s">
        <v>319</v>
      </c>
      <c r="R34">
        <v>121</v>
      </c>
      <c r="S34" t="s">
        <v>318</v>
      </c>
      <c r="T34">
        <v>13300</v>
      </c>
      <c r="U34" t="s">
        <v>317</v>
      </c>
      <c r="V34">
        <v>782553810</v>
      </c>
      <c r="W34" t="s">
        <v>316</v>
      </c>
      <c r="Y34" t="s">
        <v>315</v>
      </c>
    </row>
    <row r="35" spans="1:26" x14ac:dyDescent="0.3">
      <c r="A35" t="s">
        <v>76</v>
      </c>
      <c r="B35" t="s">
        <v>155</v>
      </c>
      <c r="C35" s="97">
        <v>45865</v>
      </c>
      <c r="D35" s="109" t="s">
        <v>309</v>
      </c>
      <c r="E35" s="109" t="s">
        <v>309</v>
      </c>
      <c r="F35" s="97">
        <v>45872</v>
      </c>
      <c r="G35" t="s">
        <v>73</v>
      </c>
      <c r="H35" t="s">
        <v>314</v>
      </c>
      <c r="I35" t="s">
        <v>223</v>
      </c>
      <c r="J35" t="s">
        <v>129</v>
      </c>
      <c r="K35">
        <v>10</v>
      </c>
      <c r="L35">
        <v>686567862</v>
      </c>
      <c r="M35">
        <v>674863722</v>
      </c>
      <c r="N35" t="s">
        <v>314</v>
      </c>
      <c r="O35" t="s">
        <v>313</v>
      </c>
      <c r="R35">
        <v>152</v>
      </c>
      <c r="S35" t="s">
        <v>312</v>
      </c>
      <c r="T35">
        <v>13200</v>
      </c>
      <c r="U35" t="s">
        <v>304</v>
      </c>
      <c r="V35">
        <v>686567862</v>
      </c>
      <c r="W35">
        <v>674863722</v>
      </c>
      <c r="Y35" t="s">
        <v>311</v>
      </c>
    </row>
    <row r="36" spans="1:26" x14ac:dyDescent="0.3">
      <c r="A36" t="s">
        <v>76</v>
      </c>
      <c r="B36" t="s">
        <v>155</v>
      </c>
      <c r="C36" s="97">
        <v>45865</v>
      </c>
      <c r="D36" s="109" t="s">
        <v>309</v>
      </c>
      <c r="E36" s="109" t="s">
        <v>309</v>
      </c>
      <c r="F36" s="97">
        <v>45872</v>
      </c>
      <c r="G36" t="s">
        <v>73</v>
      </c>
      <c r="H36" t="s">
        <v>307</v>
      </c>
      <c r="I36" t="s">
        <v>310</v>
      </c>
      <c r="J36" t="s">
        <v>129</v>
      </c>
      <c r="K36">
        <v>10</v>
      </c>
      <c r="L36">
        <v>777330293</v>
      </c>
      <c r="N36" t="s">
        <v>307</v>
      </c>
      <c r="O36" t="s">
        <v>306</v>
      </c>
      <c r="R36">
        <v>369</v>
      </c>
      <c r="S36" t="s">
        <v>305</v>
      </c>
      <c r="T36">
        <v>13200</v>
      </c>
      <c r="U36" t="s">
        <v>304</v>
      </c>
      <c r="V36">
        <v>777330293</v>
      </c>
      <c r="Y36" t="s">
        <v>303</v>
      </c>
    </row>
    <row r="37" spans="1:26" x14ac:dyDescent="0.3">
      <c r="A37" t="s">
        <v>76</v>
      </c>
      <c r="B37" t="s">
        <v>155</v>
      </c>
      <c r="C37" s="97">
        <v>45865</v>
      </c>
      <c r="D37" s="109" t="s">
        <v>309</v>
      </c>
      <c r="E37" s="109" t="s">
        <v>309</v>
      </c>
      <c r="F37" s="97">
        <v>45872</v>
      </c>
      <c r="G37" t="s">
        <v>73</v>
      </c>
      <c r="H37" t="s">
        <v>307</v>
      </c>
      <c r="I37" t="s">
        <v>308</v>
      </c>
      <c r="J37" t="s">
        <v>129</v>
      </c>
      <c r="K37">
        <v>10</v>
      </c>
      <c r="L37">
        <v>777330293</v>
      </c>
      <c r="N37" t="s">
        <v>307</v>
      </c>
      <c r="O37" t="s">
        <v>306</v>
      </c>
      <c r="R37">
        <v>369</v>
      </c>
      <c r="S37" t="s">
        <v>305</v>
      </c>
      <c r="T37">
        <v>13200</v>
      </c>
      <c r="U37" t="s">
        <v>304</v>
      </c>
      <c r="V37">
        <v>777330293</v>
      </c>
      <c r="Y37" t="s">
        <v>303</v>
      </c>
    </row>
    <row r="38" spans="1:26" x14ac:dyDescent="0.3">
      <c r="A38" t="s">
        <v>37</v>
      </c>
      <c r="B38" t="s">
        <v>109</v>
      </c>
      <c r="C38" s="97">
        <v>45865</v>
      </c>
      <c r="D38" s="109" t="s">
        <v>16</v>
      </c>
      <c r="E38" s="109" t="s">
        <v>16</v>
      </c>
      <c r="F38" s="97">
        <v>45872</v>
      </c>
      <c r="G38" t="s">
        <v>37</v>
      </c>
      <c r="H38" t="s">
        <v>302</v>
      </c>
      <c r="I38" t="s">
        <v>301</v>
      </c>
      <c r="J38" t="s">
        <v>64</v>
      </c>
      <c r="K38">
        <v>15</v>
      </c>
      <c r="L38" t="s">
        <v>298</v>
      </c>
      <c r="N38" t="s">
        <v>297</v>
      </c>
      <c r="P38" t="s">
        <v>296</v>
      </c>
      <c r="Q38" t="s">
        <v>295</v>
      </c>
      <c r="R38">
        <v>24</v>
      </c>
      <c r="S38" t="s">
        <v>294</v>
      </c>
      <c r="T38">
        <v>58027</v>
      </c>
      <c r="U38" t="s">
        <v>293</v>
      </c>
      <c r="V38" t="s">
        <v>292</v>
      </c>
      <c r="Y38" t="s">
        <v>291</v>
      </c>
      <c r="Z38" t="s">
        <v>290</v>
      </c>
    </row>
    <row r="39" spans="1:26" x14ac:dyDescent="0.3">
      <c r="A39" t="s">
        <v>37</v>
      </c>
      <c r="B39" t="s">
        <v>109</v>
      </c>
      <c r="C39" s="97">
        <v>45865</v>
      </c>
      <c r="D39" s="109" t="s">
        <v>16</v>
      </c>
      <c r="E39" s="109" t="s">
        <v>16</v>
      </c>
      <c r="F39" s="97">
        <v>45872</v>
      </c>
      <c r="G39" t="s">
        <v>37</v>
      </c>
      <c r="H39" t="s">
        <v>300</v>
      </c>
      <c r="I39" t="s">
        <v>299</v>
      </c>
      <c r="J39" t="s">
        <v>129</v>
      </c>
      <c r="K39">
        <v>13</v>
      </c>
      <c r="L39" t="s">
        <v>298</v>
      </c>
      <c r="N39" t="s">
        <v>297</v>
      </c>
      <c r="P39" t="s">
        <v>296</v>
      </c>
      <c r="Q39" t="s">
        <v>295</v>
      </c>
      <c r="R39">
        <v>24</v>
      </c>
      <c r="S39" t="s">
        <v>294</v>
      </c>
      <c r="T39">
        <v>58027</v>
      </c>
      <c r="U39" t="s">
        <v>293</v>
      </c>
      <c r="V39" t="s">
        <v>292</v>
      </c>
      <c r="Y39" t="s">
        <v>291</v>
      </c>
      <c r="Z39" t="s">
        <v>290</v>
      </c>
    </row>
    <row r="40" spans="1:26" x14ac:dyDescent="0.3">
      <c r="A40" t="s">
        <v>37</v>
      </c>
      <c r="B40" t="s">
        <v>109</v>
      </c>
      <c r="C40" s="97">
        <v>45865</v>
      </c>
      <c r="D40" s="109" t="s">
        <v>24</v>
      </c>
      <c r="E40" s="109" t="s">
        <v>24</v>
      </c>
      <c r="F40" s="97">
        <v>45872</v>
      </c>
      <c r="G40" t="s">
        <v>37</v>
      </c>
      <c r="H40" s="104" t="s">
        <v>289</v>
      </c>
      <c r="I40" s="104" t="s">
        <v>288</v>
      </c>
      <c r="J40" s="112">
        <v>40233</v>
      </c>
      <c r="K40" s="104">
        <v>15</v>
      </c>
      <c r="L40" s="111" t="s">
        <v>64</v>
      </c>
      <c r="M40" s="104" t="s">
        <v>285</v>
      </c>
      <c r="N40" s="104" t="s">
        <v>284</v>
      </c>
      <c r="O40" s="102" t="s">
        <v>283</v>
      </c>
      <c r="P40" s="103" t="s">
        <v>282</v>
      </c>
      <c r="Q40" s="104" t="s">
        <v>148</v>
      </c>
      <c r="R40" s="103" t="s">
        <v>147</v>
      </c>
      <c r="S40" s="102" t="s">
        <v>146</v>
      </c>
    </row>
    <row r="41" spans="1:26" x14ac:dyDescent="0.3">
      <c r="A41" t="s">
        <v>37</v>
      </c>
      <c r="B41" t="s">
        <v>127</v>
      </c>
      <c r="C41" s="97">
        <v>45865</v>
      </c>
      <c r="D41" s="109" t="s">
        <v>24</v>
      </c>
      <c r="E41" s="109" t="s">
        <v>24</v>
      </c>
      <c r="F41" s="97">
        <v>45872</v>
      </c>
      <c r="G41" t="s">
        <v>37</v>
      </c>
      <c r="H41" s="104" t="s">
        <v>287</v>
      </c>
      <c r="I41" s="104" t="s">
        <v>286</v>
      </c>
      <c r="J41" s="112">
        <v>42757</v>
      </c>
      <c r="K41" s="104">
        <v>8</v>
      </c>
      <c r="L41" s="111" t="s">
        <v>64</v>
      </c>
      <c r="M41" s="104" t="s">
        <v>285</v>
      </c>
      <c r="N41" s="104" t="s">
        <v>284</v>
      </c>
      <c r="O41" s="102" t="s">
        <v>283</v>
      </c>
      <c r="P41" s="103" t="s">
        <v>282</v>
      </c>
      <c r="Q41" s="104" t="s">
        <v>148</v>
      </c>
      <c r="R41" s="103" t="s">
        <v>147</v>
      </c>
      <c r="S41" s="102" t="s">
        <v>146</v>
      </c>
    </row>
    <row r="42" spans="1:26" x14ac:dyDescent="0.3">
      <c r="A42" t="s">
        <v>76</v>
      </c>
      <c r="B42" t="s">
        <v>99</v>
      </c>
      <c r="C42" s="97">
        <v>45865</v>
      </c>
      <c r="D42" s="109" t="s">
        <v>24</v>
      </c>
      <c r="E42" s="109" t="s">
        <v>24</v>
      </c>
      <c r="F42" s="97">
        <v>45872</v>
      </c>
      <c r="G42" t="s">
        <v>73</v>
      </c>
      <c r="H42" s="104" t="s">
        <v>281</v>
      </c>
      <c r="I42" s="104" t="s">
        <v>280</v>
      </c>
      <c r="J42" s="112">
        <v>41949</v>
      </c>
      <c r="K42" s="104">
        <v>10</v>
      </c>
      <c r="L42" s="111" t="s">
        <v>70</v>
      </c>
      <c r="M42" s="104" t="s">
        <v>279</v>
      </c>
      <c r="N42" s="104" t="s">
        <v>278</v>
      </c>
      <c r="O42" s="102" t="s">
        <v>277</v>
      </c>
      <c r="P42" s="103" t="s">
        <v>276</v>
      </c>
      <c r="Q42" s="104" t="s">
        <v>275</v>
      </c>
      <c r="R42" s="110" t="s">
        <v>274</v>
      </c>
      <c r="S42" s="102" t="s">
        <v>273</v>
      </c>
    </row>
    <row r="43" spans="1:26" x14ac:dyDescent="0.3">
      <c r="A43" t="s">
        <v>76</v>
      </c>
      <c r="B43" t="s">
        <v>501</v>
      </c>
      <c r="C43" s="97">
        <v>45865</v>
      </c>
      <c r="D43" s="119" t="s">
        <v>138</v>
      </c>
      <c r="E43" s="119" t="s">
        <v>138</v>
      </c>
      <c r="F43" s="118">
        <v>45870</v>
      </c>
      <c r="G43" t="s">
        <v>73</v>
      </c>
      <c r="H43" t="s">
        <v>524</v>
      </c>
      <c r="I43" t="s">
        <v>523</v>
      </c>
      <c r="J43" t="s">
        <v>64</v>
      </c>
      <c r="K43">
        <v>9</v>
      </c>
      <c r="L43">
        <v>616992269</v>
      </c>
      <c r="N43" t="s">
        <v>522</v>
      </c>
      <c r="O43" t="s">
        <v>521</v>
      </c>
      <c r="R43">
        <v>185</v>
      </c>
      <c r="S43" t="s">
        <v>520</v>
      </c>
      <c r="T43">
        <v>7160</v>
      </c>
      <c r="U43" t="s">
        <v>519</v>
      </c>
      <c r="V43">
        <v>616992269</v>
      </c>
      <c r="Y43" t="s">
        <v>518</v>
      </c>
    </row>
    <row r="44" spans="1:26" x14ac:dyDescent="0.3">
      <c r="A44" t="s">
        <v>76</v>
      </c>
      <c r="B44" t="s">
        <v>501</v>
      </c>
      <c r="C44" s="97">
        <v>45865</v>
      </c>
      <c r="D44" s="119" t="s">
        <v>138</v>
      </c>
      <c r="E44" s="119" t="s">
        <v>138</v>
      </c>
      <c r="F44" s="118">
        <v>45870</v>
      </c>
      <c r="G44" t="s">
        <v>73</v>
      </c>
      <c r="H44" t="s">
        <v>515</v>
      </c>
      <c r="I44" t="s">
        <v>517</v>
      </c>
      <c r="J44" t="s">
        <v>64</v>
      </c>
      <c r="K44">
        <v>9</v>
      </c>
      <c r="L44">
        <v>764861547</v>
      </c>
      <c r="M44">
        <v>632722505</v>
      </c>
      <c r="N44" t="s">
        <v>515</v>
      </c>
      <c r="O44" t="s">
        <v>514</v>
      </c>
      <c r="R44">
        <v>327</v>
      </c>
      <c r="S44" t="s">
        <v>513</v>
      </c>
      <c r="T44">
        <v>38340</v>
      </c>
      <c r="U44" t="s">
        <v>512</v>
      </c>
      <c r="V44">
        <v>764861547</v>
      </c>
      <c r="W44">
        <v>632722505</v>
      </c>
      <c r="Y44" t="s">
        <v>511</v>
      </c>
    </row>
    <row r="45" spans="1:26" x14ac:dyDescent="0.3">
      <c r="A45" t="s">
        <v>76</v>
      </c>
      <c r="B45" t="s">
        <v>501</v>
      </c>
      <c r="C45" s="97">
        <v>45865</v>
      </c>
      <c r="D45" s="119" t="s">
        <v>138</v>
      </c>
      <c r="E45" s="119" t="s">
        <v>138</v>
      </c>
      <c r="F45" s="118">
        <v>45870</v>
      </c>
      <c r="G45" t="s">
        <v>73</v>
      </c>
      <c r="H45" t="s">
        <v>515</v>
      </c>
      <c r="I45" t="s">
        <v>516</v>
      </c>
      <c r="J45" t="s">
        <v>64</v>
      </c>
      <c r="K45">
        <v>6</v>
      </c>
      <c r="L45">
        <v>764861547</v>
      </c>
      <c r="M45">
        <v>632722505</v>
      </c>
      <c r="N45" t="s">
        <v>515</v>
      </c>
      <c r="O45" t="s">
        <v>514</v>
      </c>
      <c r="R45">
        <v>327</v>
      </c>
      <c r="S45" t="s">
        <v>513</v>
      </c>
      <c r="T45">
        <v>38340</v>
      </c>
      <c r="U45" t="s">
        <v>512</v>
      </c>
      <c r="V45">
        <v>764861547</v>
      </c>
      <c r="W45">
        <v>632722505</v>
      </c>
      <c r="Y45" t="s">
        <v>511</v>
      </c>
    </row>
    <row r="46" spans="1:26" x14ac:dyDescent="0.3">
      <c r="A46" t="s">
        <v>76</v>
      </c>
      <c r="B46" t="s">
        <v>501</v>
      </c>
      <c r="C46" s="97">
        <v>45865</v>
      </c>
      <c r="D46" s="119" t="s">
        <v>138</v>
      </c>
      <c r="E46" s="119" t="s">
        <v>138</v>
      </c>
      <c r="F46" s="118">
        <v>45870</v>
      </c>
      <c r="G46" t="s">
        <v>73</v>
      </c>
      <c r="H46" t="s">
        <v>510</v>
      </c>
      <c r="I46" t="s">
        <v>509</v>
      </c>
      <c r="J46" t="s">
        <v>64</v>
      </c>
      <c r="K46">
        <v>7</v>
      </c>
      <c r="L46">
        <v>780042027</v>
      </c>
      <c r="M46">
        <v>780042027</v>
      </c>
      <c r="N46" t="s">
        <v>506</v>
      </c>
      <c r="O46" t="s">
        <v>505</v>
      </c>
      <c r="R46">
        <v>35</v>
      </c>
      <c r="S46" t="s">
        <v>504</v>
      </c>
      <c r="T46">
        <v>63290</v>
      </c>
      <c r="U46" t="s">
        <v>503</v>
      </c>
      <c r="V46">
        <v>780042027</v>
      </c>
      <c r="W46">
        <v>780042027</v>
      </c>
      <c r="Y46" t="s">
        <v>502</v>
      </c>
    </row>
    <row r="47" spans="1:26" x14ac:dyDescent="0.3">
      <c r="A47" t="s">
        <v>76</v>
      </c>
      <c r="B47" t="s">
        <v>501</v>
      </c>
      <c r="C47" s="97">
        <v>45865</v>
      </c>
      <c r="D47" s="119" t="s">
        <v>138</v>
      </c>
      <c r="E47" s="119" t="s">
        <v>138</v>
      </c>
      <c r="F47" s="118">
        <v>45870</v>
      </c>
      <c r="G47" t="s">
        <v>73</v>
      </c>
      <c r="H47" t="s">
        <v>508</v>
      </c>
      <c r="I47" t="s">
        <v>507</v>
      </c>
      <c r="J47" t="s">
        <v>64</v>
      </c>
      <c r="K47">
        <v>6</v>
      </c>
      <c r="L47">
        <v>780042027</v>
      </c>
      <c r="M47">
        <v>780042027</v>
      </c>
      <c r="N47" t="s">
        <v>506</v>
      </c>
      <c r="O47" t="s">
        <v>505</v>
      </c>
      <c r="R47">
        <v>35</v>
      </c>
      <c r="S47" t="s">
        <v>504</v>
      </c>
      <c r="T47">
        <v>63290</v>
      </c>
      <c r="U47" t="s">
        <v>503</v>
      </c>
      <c r="V47">
        <v>780042027</v>
      </c>
      <c r="W47">
        <v>780042027</v>
      </c>
      <c r="Y47" t="s">
        <v>502</v>
      </c>
    </row>
    <row r="48" spans="1:26" x14ac:dyDescent="0.3">
      <c r="A48" t="s">
        <v>76</v>
      </c>
      <c r="B48" t="s">
        <v>501</v>
      </c>
      <c r="C48" s="97">
        <v>45865</v>
      </c>
      <c r="D48" s="119" t="s">
        <v>138</v>
      </c>
      <c r="E48" s="119" t="s">
        <v>138</v>
      </c>
      <c r="F48" s="118">
        <v>45870</v>
      </c>
      <c r="G48" t="s">
        <v>73</v>
      </c>
      <c r="H48" t="s">
        <v>500</v>
      </c>
      <c r="I48" t="s">
        <v>499</v>
      </c>
      <c r="J48" t="s">
        <v>64</v>
      </c>
      <c r="K48">
        <v>9</v>
      </c>
      <c r="L48">
        <v>666973669</v>
      </c>
      <c r="M48">
        <v>666973669</v>
      </c>
      <c r="N48" t="s">
        <v>498</v>
      </c>
      <c r="O48" t="s">
        <v>497</v>
      </c>
      <c r="P48" t="s">
        <v>496</v>
      </c>
      <c r="R48">
        <v>35</v>
      </c>
      <c r="S48" t="s">
        <v>495</v>
      </c>
      <c r="T48">
        <v>7360</v>
      </c>
      <c r="U48" t="s">
        <v>494</v>
      </c>
      <c r="V48">
        <v>666973669</v>
      </c>
      <c r="W48">
        <v>666973669</v>
      </c>
      <c r="Y48" t="s">
        <v>493</v>
      </c>
    </row>
    <row r="49" spans="1:25" x14ac:dyDescent="0.3">
      <c r="A49" t="s">
        <v>37</v>
      </c>
      <c r="B49" t="s">
        <v>65</v>
      </c>
      <c r="C49" s="97">
        <v>45865</v>
      </c>
      <c r="D49" s="109" t="s">
        <v>138</v>
      </c>
      <c r="E49" s="109" t="s">
        <v>138</v>
      </c>
      <c r="F49" s="97">
        <v>45872</v>
      </c>
      <c r="G49" t="s">
        <v>37</v>
      </c>
      <c r="H49" t="s">
        <v>271</v>
      </c>
      <c r="I49" t="s">
        <v>272</v>
      </c>
      <c r="J49" t="s">
        <v>64</v>
      </c>
      <c r="K49">
        <v>8</v>
      </c>
      <c r="L49" t="s">
        <v>267</v>
      </c>
      <c r="M49" t="s">
        <v>266</v>
      </c>
      <c r="N49" t="s">
        <v>271</v>
      </c>
      <c r="O49" t="s">
        <v>270</v>
      </c>
      <c r="R49">
        <v>675</v>
      </c>
      <c r="S49" t="s">
        <v>269</v>
      </c>
      <c r="T49">
        <v>7430</v>
      </c>
      <c r="U49" t="s">
        <v>268</v>
      </c>
      <c r="V49" t="s">
        <v>267</v>
      </c>
      <c r="W49" t="s">
        <v>266</v>
      </c>
      <c r="Y49" t="s">
        <v>265</v>
      </c>
    </row>
    <row r="50" spans="1:25" x14ac:dyDescent="0.3">
      <c r="A50" t="s">
        <v>37</v>
      </c>
      <c r="B50" t="s">
        <v>65</v>
      </c>
      <c r="C50" s="97">
        <v>45865</v>
      </c>
      <c r="D50" s="109" t="s">
        <v>138</v>
      </c>
      <c r="E50" s="109" t="s">
        <v>138</v>
      </c>
      <c r="F50" s="97">
        <v>45872</v>
      </c>
      <c r="G50" t="s">
        <v>37</v>
      </c>
      <c r="H50" t="s">
        <v>264</v>
      </c>
      <c r="I50" t="s">
        <v>263</v>
      </c>
      <c r="J50" t="s">
        <v>129</v>
      </c>
      <c r="K50">
        <v>9</v>
      </c>
      <c r="M50" t="s">
        <v>262</v>
      </c>
      <c r="N50" t="s">
        <v>261</v>
      </c>
      <c r="P50" t="s">
        <v>260</v>
      </c>
      <c r="Q50" t="s">
        <v>259</v>
      </c>
      <c r="S50" t="s">
        <v>258</v>
      </c>
      <c r="T50">
        <v>38556</v>
      </c>
      <c r="U50" t="s">
        <v>257</v>
      </c>
      <c r="V50" t="s">
        <v>256</v>
      </c>
      <c r="W50" t="s">
        <v>255</v>
      </c>
      <c r="Y50" t="s">
        <v>254</v>
      </c>
    </row>
    <row r="51" spans="1:25" x14ac:dyDescent="0.3">
      <c r="A51" t="s">
        <v>37</v>
      </c>
      <c r="B51" t="s">
        <v>109</v>
      </c>
      <c r="C51" s="97">
        <v>45865</v>
      </c>
      <c r="D51" s="109" t="s">
        <v>138</v>
      </c>
      <c r="E51" s="109" t="s">
        <v>138</v>
      </c>
      <c r="F51" s="97">
        <v>45872</v>
      </c>
      <c r="G51" t="s">
        <v>37</v>
      </c>
      <c r="H51" t="s">
        <v>253</v>
      </c>
      <c r="I51" t="s">
        <v>252</v>
      </c>
      <c r="J51" t="s">
        <v>64</v>
      </c>
      <c r="K51">
        <v>14</v>
      </c>
      <c r="L51" t="s">
        <v>247</v>
      </c>
      <c r="M51" t="s">
        <v>246</v>
      </c>
      <c r="N51" t="s">
        <v>251</v>
      </c>
      <c r="O51" t="s">
        <v>250</v>
      </c>
      <c r="R51">
        <v>692</v>
      </c>
      <c r="S51" t="s">
        <v>249</v>
      </c>
      <c r="T51">
        <v>83500</v>
      </c>
      <c r="U51" t="s">
        <v>248</v>
      </c>
      <c r="V51" t="s">
        <v>247</v>
      </c>
      <c r="W51" t="s">
        <v>246</v>
      </c>
      <c r="X51" t="s">
        <v>245</v>
      </c>
      <c r="Y51" t="s">
        <v>244</v>
      </c>
    </row>
    <row r="52" spans="1:25" x14ac:dyDescent="0.3">
      <c r="A52" t="s">
        <v>37</v>
      </c>
      <c r="B52" t="s">
        <v>109</v>
      </c>
      <c r="C52" s="97">
        <v>45865</v>
      </c>
      <c r="D52" s="109" t="s">
        <v>138</v>
      </c>
      <c r="E52" s="109" t="s">
        <v>138</v>
      </c>
      <c r="F52" s="97">
        <v>45872</v>
      </c>
      <c r="G52" t="s">
        <v>37</v>
      </c>
      <c r="H52" t="s">
        <v>243</v>
      </c>
      <c r="I52" t="s">
        <v>242</v>
      </c>
      <c r="J52" t="s">
        <v>64</v>
      </c>
      <c r="K52">
        <v>15</v>
      </c>
      <c r="M52" t="s">
        <v>237</v>
      </c>
      <c r="N52" t="s">
        <v>241</v>
      </c>
      <c r="O52" t="s">
        <v>240</v>
      </c>
      <c r="S52" t="s">
        <v>239</v>
      </c>
      <c r="T52">
        <v>83500</v>
      </c>
      <c r="U52" t="s">
        <v>238</v>
      </c>
      <c r="W52" t="s">
        <v>237</v>
      </c>
      <c r="X52" t="s">
        <v>236</v>
      </c>
      <c r="Y52" t="s">
        <v>235</v>
      </c>
    </row>
    <row r="53" spans="1:25" x14ac:dyDescent="0.3">
      <c r="A53" t="s">
        <v>37</v>
      </c>
      <c r="B53" t="s">
        <v>109</v>
      </c>
      <c r="C53" s="97">
        <v>45865</v>
      </c>
      <c r="D53" s="109" t="s">
        <v>138</v>
      </c>
      <c r="E53" s="109" t="s">
        <v>138</v>
      </c>
      <c r="F53" s="97">
        <v>45872</v>
      </c>
      <c r="G53" t="s">
        <v>37</v>
      </c>
      <c r="H53" t="s">
        <v>233</v>
      </c>
      <c r="I53" t="s">
        <v>234</v>
      </c>
      <c r="J53" t="s">
        <v>64</v>
      </c>
      <c r="K53">
        <v>15</v>
      </c>
      <c r="M53" t="s">
        <v>229</v>
      </c>
      <c r="N53" t="s">
        <v>233</v>
      </c>
      <c r="O53" t="s">
        <v>232</v>
      </c>
      <c r="R53">
        <v>38</v>
      </c>
      <c r="S53" t="s">
        <v>231</v>
      </c>
      <c r="T53">
        <v>38700</v>
      </c>
      <c r="U53" t="s">
        <v>230</v>
      </c>
      <c r="W53" t="s">
        <v>229</v>
      </c>
      <c r="X53" t="s">
        <v>228</v>
      </c>
      <c r="Y53" t="s">
        <v>227</v>
      </c>
    </row>
    <row r="54" spans="1:25" x14ac:dyDescent="0.3">
      <c r="A54" t="s">
        <v>37</v>
      </c>
      <c r="B54" t="s">
        <v>109</v>
      </c>
      <c r="C54" s="97">
        <v>45865</v>
      </c>
      <c r="D54" s="109" t="s">
        <v>138</v>
      </c>
      <c r="E54" s="109" t="s">
        <v>138</v>
      </c>
      <c r="F54" s="97">
        <v>45872</v>
      </c>
      <c r="G54" t="s">
        <v>37</v>
      </c>
      <c r="H54" t="s">
        <v>226</v>
      </c>
      <c r="I54" t="s">
        <v>225</v>
      </c>
      <c r="J54" t="s">
        <v>129</v>
      </c>
      <c r="K54">
        <v>14</v>
      </c>
      <c r="L54">
        <v>652514824</v>
      </c>
      <c r="M54">
        <v>652514824</v>
      </c>
      <c r="N54" t="s">
        <v>222</v>
      </c>
      <c r="O54" t="s">
        <v>221</v>
      </c>
      <c r="R54">
        <v>70</v>
      </c>
      <c r="S54" t="s">
        <v>220</v>
      </c>
      <c r="T54">
        <v>84130</v>
      </c>
      <c r="U54" t="s">
        <v>219</v>
      </c>
      <c r="V54">
        <v>652514824</v>
      </c>
      <c r="W54">
        <v>652514824</v>
      </c>
      <c r="Y54" t="s">
        <v>218</v>
      </c>
    </row>
    <row r="55" spans="1:25" x14ac:dyDescent="0.3">
      <c r="A55" t="s">
        <v>37</v>
      </c>
      <c r="B55" t="s">
        <v>109</v>
      </c>
      <c r="C55" s="97">
        <v>45865</v>
      </c>
      <c r="D55" s="109" t="s">
        <v>138</v>
      </c>
      <c r="E55" s="109" t="s">
        <v>138</v>
      </c>
      <c r="F55" s="97">
        <v>45872</v>
      </c>
      <c r="G55" t="s">
        <v>37</v>
      </c>
      <c r="H55" t="s">
        <v>224</v>
      </c>
      <c r="I55" t="s">
        <v>223</v>
      </c>
      <c r="J55" t="s">
        <v>129</v>
      </c>
      <c r="K55">
        <v>13</v>
      </c>
      <c r="L55">
        <v>652514824</v>
      </c>
      <c r="M55">
        <v>652514824</v>
      </c>
      <c r="N55" t="s">
        <v>222</v>
      </c>
      <c r="O55" t="s">
        <v>221</v>
      </c>
      <c r="R55">
        <v>70</v>
      </c>
      <c r="S55" t="s">
        <v>220</v>
      </c>
      <c r="T55">
        <v>84130</v>
      </c>
      <c r="U55" t="s">
        <v>219</v>
      </c>
      <c r="V55">
        <v>652514824</v>
      </c>
      <c r="W55">
        <v>652514824</v>
      </c>
      <c r="Y55" t="s">
        <v>218</v>
      </c>
    </row>
    <row r="56" spans="1:25" x14ac:dyDescent="0.3">
      <c r="A56" t="s">
        <v>37</v>
      </c>
      <c r="B56" t="s">
        <v>65</v>
      </c>
      <c r="C56" s="97">
        <v>45865</v>
      </c>
      <c r="D56" s="109" t="s">
        <v>138</v>
      </c>
      <c r="E56" s="109" t="s">
        <v>138</v>
      </c>
      <c r="F56" s="97">
        <v>45872</v>
      </c>
      <c r="G56" t="s">
        <v>37</v>
      </c>
      <c r="H56" t="s">
        <v>217</v>
      </c>
      <c r="I56" t="s">
        <v>216</v>
      </c>
      <c r="J56" t="s">
        <v>129</v>
      </c>
      <c r="K56">
        <v>10</v>
      </c>
      <c r="L56">
        <v>611259489</v>
      </c>
      <c r="M56">
        <v>611259489</v>
      </c>
      <c r="N56" t="s">
        <v>215</v>
      </c>
      <c r="O56" t="s">
        <v>214</v>
      </c>
      <c r="P56" t="s">
        <v>213</v>
      </c>
      <c r="R56">
        <v>5</v>
      </c>
      <c r="S56" t="s">
        <v>212</v>
      </c>
      <c r="T56">
        <v>7150</v>
      </c>
      <c r="U56" t="s">
        <v>211</v>
      </c>
      <c r="V56">
        <v>611259489</v>
      </c>
      <c r="W56">
        <v>611259489</v>
      </c>
      <c r="Y56" t="s">
        <v>210</v>
      </c>
    </row>
    <row r="57" spans="1:25" x14ac:dyDescent="0.3">
      <c r="A57" t="s">
        <v>76</v>
      </c>
      <c r="B57" t="s">
        <v>99</v>
      </c>
      <c r="C57" s="97">
        <v>45865</v>
      </c>
      <c r="D57" s="109" t="s">
        <v>138</v>
      </c>
      <c r="E57" s="109" t="s">
        <v>138</v>
      </c>
      <c r="F57" s="97">
        <v>45872</v>
      </c>
      <c r="G57" t="s">
        <v>73</v>
      </c>
      <c r="H57" t="s">
        <v>209</v>
      </c>
      <c r="I57" t="s">
        <v>208</v>
      </c>
      <c r="J57" t="s">
        <v>64</v>
      </c>
      <c r="K57">
        <v>9</v>
      </c>
      <c r="L57" t="s">
        <v>204</v>
      </c>
      <c r="M57" t="s">
        <v>203</v>
      </c>
      <c r="N57" t="s">
        <v>207</v>
      </c>
      <c r="O57" t="s">
        <v>166</v>
      </c>
      <c r="R57">
        <v>17</v>
      </c>
      <c r="S57" t="s">
        <v>206</v>
      </c>
      <c r="T57">
        <v>69600</v>
      </c>
      <c r="U57" t="s">
        <v>205</v>
      </c>
      <c r="V57" t="s">
        <v>204</v>
      </c>
      <c r="W57" t="s">
        <v>203</v>
      </c>
      <c r="X57" t="s">
        <v>202</v>
      </c>
      <c r="Y57" t="s">
        <v>201</v>
      </c>
    </row>
    <row r="58" spans="1:25" x14ac:dyDescent="0.3">
      <c r="A58" t="s">
        <v>76</v>
      </c>
      <c r="B58" t="s">
        <v>99</v>
      </c>
      <c r="C58" s="97">
        <v>45865</v>
      </c>
      <c r="D58" s="109" t="s">
        <v>138</v>
      </c>
      <c r="E58" s="109" t="s">
        <v>138</v>
      </c>
      <c r="F58" s="97">
        <v>45872</v>
      </c>
      <c r="G58" t="s">
        <v>73</v>
      </c>
      <c r="H58" t="s">
        <v>200</v>
      </c>
      <c r="I58" t="s">
        <v>199</v>
      </c>
      <c r="J58" t="s">
        <v>64</v>
      </c>
      <c r="K58">
        <v>9</v>
      </c>
      <c r="M58" t="s">
        <v>194</v>
      </c>
      <c r="N58" t="s">
        <v>198</v>
      </c>
      <c r="O58" t="s">
        <v>197</v>
      </c>
      <c r="R58">
        <v>89</v>
      </c>
      <c r="S58" t="s">
        <v>196</v>
      </c>
      <c r="T58">
        <v>69007</v>
      </c>
      <c r="U58" t="s">
        <v>195</v>
      </c>
      <c r="W58" t="s">
        <v>194</v>
      </c>
      <c r="X58" t="s">
        <v>193</v>
      </c>
      <c r="Y58" t="s">
        <v>192</v>
      </c>
    </row>
    <row r="59" spans="1:25" x14ac:dyDescent="0.3">
      <c r="A59" t="s">
        <v>76</v>
      </c>
      <c r="B59" t="s">
        <v>99</v>
      </c>
      <c r="C59" s="97">
        <v>45865</v>
      </c>
      <c r="D59" s="109" t="s">
        <v>138</v>
      </c>
      <c r="E59" s="109" t="s">
        <v>138</v>
      </c>
      <c r="F59" s="97">
        <v>45872</v>
      </c>
      <c r="G59" t="s">
        <v>73</v>
      </c>
      <c r="H59" s="101" t="s">
        <v>191</v>
      </c>
      <c r="I59" s="101" t="s">
        <v>190</v>
      </c>
      <c r="J59" s="101" t="s">
        <v>129</v>
      </c>
      <c r="K59" s="101">
        <v>11</v>
      </c>
      <c r="L59" s="101"/>
      <c r="M59" s="101" t="s">
        <v>185</v>
      </c>
      <c r="N59" s="101" t="s">
        <v>189</v>
      </c>
      <c r="O59" s="101" t="s">
        <v>188</v>
      </c>
      <c r="P59" s="101"/>
      <c r="Q59" s="101"/>
      <c r="R59" s="101">
        <v>61</v>
      </c>
      <c r="S59" s="101" t="s">
        <v>187</v>
      </c>
      <c r="T59">
        <v>7370</v>
      </c>
      <c r="U59" t="s">
        <v>186</v>
      </c>
      <c r="W59" t="s">
        <v>185</v>
      </c>
      <c r="Y59" t="s">
        <v>184</v>
      </c>
    </row>
    <row r="60" spans="1:25" x14ac:dyDescent="0.3">
      <c r="A60" t="s">
        <v>76</v>
      </c>
      <c r="B60" t="s">
        <v>99</v>
      </c>
      <c r="C60" s="97">
        <v>45865</v>
      </c>
      <c r="D60" s="109" t="s">
        <v>138</v>
      </c>
      <c r="E60" s="109" t="s">
        <v>138</v>
      </c>
      <c r="F60" s="97">
        <v>45872</v>
      </c>
      <c r="G60" t="s">
        <v>73</v>
      </c>
      <c r="H60" s="101" t="s">
        <v>182</v>
      </c>
      <c r="I60" s="101" t="s">
        <v>183</v>
      </c>
      <c r="J60" s="101" t="s">
        <v>64</v>
      </c>
      <c r="K60" s="101">
        <v>11</v>
      </c>
      <c r="L60" s="101">
        <v>607725379</v>
      </c>
      <c r="M60" s="101"/>
      <c r="N60" s="101" t="s">
        <v>182</v>
      </c>
      <c r="O60" s="101" t="s">
        <v>181</v>
      </c>
      <c r="P60" s="101"/>
      <c r="Q60" s="101"/>
      <c r="R60" s="101">
        <v>18</v>
      </c>
      <c r="S60" s="101" t="s">
        <v>180</v>
      </c>
      <c r="T60">
        <v>35131</v>
      </c>
      <c r="U60" t="s">
        <v>179</v>
      </c>
      <c r="V60">
        <v>607725379</v>
      </c>
      <c r="Y60" t="s">
        <v>178</v>
      </c>
    </row>
    <row r="61" spans="1:25" x14ac:dyDescent="0.3">
      <c r="A61" t="s">
        <v>76</v>
      </c>
      <c r="B61" t="s">
        <v>155</v>
      </c>
      <c r="C61" s="97">
        <v>45865</v>
      </c>
      <c r="D61" s="98" t="s">
        <v>138</v>
      </c>
      <c r="E61" s="98" t="s">
        <v>138</v>
      </c>
      <c r="F61" s="97">
        <v>45872</v>
      </c>
      <c r="G61" t="s">
        <v>73</v>
      </c>
      <c r="H61" s="101" t="s">
        <v>177</v>
      </c>
      <c r="I61" s="101" t="s">
        <v>176</v>
      </c>
      <c r="J61" s="101" t="s">
        <v>129</v>
      </c>
      <c r="K61" s="101">
        <v>9</v>
      </c>
      <c r="L61" s="101" t="s">
        <v>171</v>
      </c>
      <c r="M61" s="101" t="s">
        <v>171</v>
      </c>
      <c r="N61" s="101" t="s">
        <v>175</v>
      </c>
      <c r="O61" s="101" t="s">
        <v>174</v>
      </c>
      <c r="P61" s="101"/>
      <c r="Q61" s="101"/>
      <c r="R61" s="101">
        <v>404</v>
      </c>
      <c r="S61" s="101" t="s">
        <v>173</v>
      </c>
      <c r="T61">
        <v>38780</v>
      </c>
      <c r="U61" t="s">
        <v>172</v>
      </c>
      <c r="V61" t="s">
        <v>171</v>
      </c>
      <c r="W61" t="s">
        <v>171</v>
      </c>
      <c r="Y61" t="s">
        <v>170</v>
      </c>
    </row>
    <row r="62" spans="1:25" x14ac:dyDescent="0.3">
      <c r="A62" t="s">
        <v>76</v>
      </c>
      <c r="B62" t="s">
        <v>99</v>
      </c>
      <c r="C62" s="97">
        <v>45865</v>
      </c>
      <c r="D62" s="98" t="s">
        <v>138</v>
      </c>
      <c r="E62" s="98" t="s">
        <v>138</v>
      </c>
      <c r="F62" s="97">
        <v>45872</v>
      </c>
      <c r="G62" t="s">
        <v>73</v>
      </c>
      <c r="H62" s="101" t="s">
        <v>169</v>
      </c>
      <c r="I62" s="101" t="s">
        <v>168</v>
      </c>
      <c r="J62" s="101" t="s">
        <v>64</v>
      </c>
      <c r="K62" s="101">
        <v>10</v>
      </c>
      <c r="L62" s="101">
        <v>608587950</v>
      </c>
      <c r="M62" s="101">
        <v>674751892</v>
      </c>
      <c r="N62" s="101" t="s">
        <v>167</v>
      </c>
      <c r="O62" s="101" t="s">
        <v>166</v>
      </c>
      <c r="P62" s="101"/>
      <c r="Q62" s="101"/>
      <c r="R62" s="101">
        <v>3080</v>
      </c>
      <c r="S62" s="101" t="s">
        <v>165</v>
      </c>
      <c r="T62">
        <v>7190</v>
      </c>
      <c r="U62" t="s">
        <v>164</v>
      </c>
      <c r="V62">
        <v>608587950</v>
      </c>
      <c r="W62">
        <v>674751892</v>
      </c>
      <c r="Y62" t="s">
        <v>163</v>
      </c>
    </row>
    <row r="63" spans="1:25" x14ac:dyDescent="0.3">
      <c r="A63" t="s">
        <v>76</v>
      </c>
      <c r="B63" t="s">
        <v>155</v>
      </c>
      <c r="C63" s="97">
        <v>45865</v>
      </c>
      <c r="D63" s="98" t="s">
        <v>138</v>
      </c>
      <c r="E63" s="98" t="s">
        <v>138</v>
      </c>
      <c r="F63" s="97">
        <v>45872</v>
      </c>
      <c r="G63" t="s">
        <v>73</v>
      </c>
      <c r="H63" s="101" t="s">
        <v>162</v>
      </c>
      <c r="I63" s="101" t="s">
        <v>161</v>
      </c>
      <c r="J63" s="101" t="s">
        <v>129</v>
      </c>
      <c r="K63" s="101">
        <v>10</v>
      </c>
      <c r="L63" s="101">
        <v>467597637</v>
      </c>
      <c r="M63" s="101">
        <v>627687656</v>
      </c>
      <c r="N63" s="101" t="s">
        <v>160</v>
      </c>
      <c r="O63" s="101" t="s">
        <v>159</v>
      </c>
      <c r="P63" s="101"/>
      <c r="Q63" s="101"/>
      <c r="R63" s="101">
        <v>433</v>
      </c>
      <c r="S63" s="101" t="s">
        <v>158</v>
      </c>
      <c r="T63">
        <v>30120</v>
      </c>
      <c r="U63" t="s">
        <v>157</v>
      </c>
      <c r="V63">
        <v>467597637</v>
      </c>
      <c r="W63">
        <v>627687656</v>
      </c>
      <c r="Y63" t="s">
        <v>156</v>
      </c>
    </row>
    <row r="64" spans="1:25" x14ac:dyDescent="0.3">
      <c r="A64" t="s">
        <v>76</v>
      </c>
      <c r="B64" t="s">
        <v>155</v>
      </c>
      <c r="C64" s="97">
        <v>45865</v>
      </c>
      <c r="D64" s="98" t="s">
        <v>138</v>
      </c>
      <c r="E64" s="98" t="s">
        <v>138</v>
      </c>
      <c r="F64" s="97">
        <v>45872</v>
      </c>
      <c r="G64" t="s">
        <v>73</v>
      </c>
      <c r="H64" s="99" t="s">
        <v>154</v>
      </c>
      <c r="I64" s="99" t="s">
        <v>153</v>
      </c>
      <c r="J64" s="100">
        <v>41941</v>
      </c>
      <c r="K64" s="99">
        <v>10</v>
      </c>
      <c r="L64" s="107" t="s">
        <v>64</v>
      </c>
      <c r="M64" s="99" t="s">
        <v>152</v>
      </c>
      <c r="N64" s="99" t="s">
        <v>151</v>
      </c>
      <c r="O64" s="106" t="s">
        <v>150</v>
      </c>
      <c r="P64" s="105" t="s">
        <v>149</v>
      </c>
      <c r="Q64" s="99" t="s">
        <v>148</v>
      </c>
      <c r="R64" s="105" t="s">
        <v>147</v>
      </c>
      <c r="S64" s="106" t="s">
        <v>146</v>
      </c>
    </row>
    <row r="65" spans="1:26" x14ac:dyDescent="0.3">
      <c r="A65" t="s">
        <v>76</v>
      </c>
      <c r="B65" t="s">
        <v>75</v>
      </c>
      <c r="C65" s="97">
        <v>45865</v>
      </c>
      <c r="D65" s="98" t="s">
        <v>138</v>
      </c>
      <c r="E65" s="98" t="s">
        <v>138</v>
      </c>
      <c r="F65" s="97">
        <v>45872</v>
      </c>
      <c r="G65" t="s">
        <v>73</v>
      </c>
      <c r="H65" s="94" t="s">
        <v>145</v>
      </c>
      <c r="I65" s="94" t="s">
        <v>144</v>
      </c>
      <c r="J65" s="100" t="s">
        <v>143</v>
      </c>
      <c r="K65" s="94">
        <v>10</v>
      </c>
      <c r="L65" s="94" t="s">
        <v>64</v>
      </c>
      <c r="M65" s="114" t="s">
        <v>142</v>
      </c>
      <c r="N65" s="114" t="s">
        <v>141</v>
      </c>
      <c r="O65" s="113" t="s">
        <v>140</v>
      </c>
      <c r="P65" s="108" t="s">
        <v>139</v>
      </c>
      <c r="Q65" s="101"/>
      <c r="R65" s="101"/>
      <c r="S65" s="101"/>
    </row>
    <row r="66" spans="1:26" ht="20.399999999999999" x14ac:dyDescent="0.3">
      <c r="A66" t="s">
        <v>76</v>
      </c>
      <c r="B66" t="s">
        <v>75</v>
      </c>
      <c r="C66" s="97">
        <v>45865</v>
      </c>
      <c r="D66" s="98" t="s">
        <v>138</v>
      </c>
      <c r="E66" s="98" t="s">
        <v>138</v>
      </c>
      <c r="F66" s="97">
        <v>45872</v>
      </c>
      <c r="G66" t="s">
        <v>73</v>
      </c>
      <c r="H66" s="94" t="s">
        <v>137</v>
      </c>
      <c r="I66" s="94" t="s">
        <v>136</v>
      </c>
      <c r="J66" s="100">
        <v>43108</v>
      </c>
      <c r="K66" s="94">
        <v>7</v>
      </c>
      <c r="L66" s="94" t="s">
        <v>70</v>
      </c>
      <c r="M66" s="94" t="s">
        <v>135</v>
      </c>
      <c r="N66" s="94" t="s">
        <v>134</v>
      </c>
      <c r="O66" s="113" t="s">
        <v>133</v>
      </c>
      <c r="P66" s="108" t="s">
        <v>132</v>
      </c>
      <c r="Q66" s="101"/>
      <c r="R66" s="101"/>
      <c r="S66" s="101"/>
    </row>
    <row r="67" spans="1:26" ht="15.6" x14ac:dyDescent="0.3">
      <c r="A67" t="s">
        <v>37</v>
      </c>
      <c r="B67" t="s">
        <v>109</v>
      </c>
      <c r="C67" s="97">
        <v>45865</v>
      </c>
      <c r="D67" s="132" t="s">
        <v>490</v>
      </c>
      <c r="E67" s="133" t="s">
        <v>74</v>
      </c>
      <c r="F67" s="97">
        <v>45872</v>
      </c>
      <c r="G67" t="s">
        <v>37</v>
      </c>
      <c r="H67" s="99" t="s">
        <v>489</v>
      </c>
      <c r="I67" s="99" t="s">
        <v>115</v>
      </c>
      <c r="J67" s="100">
        <v>40178</v>
      </c>
      <c r="K67" s="99">
        <v>15</v>
      </c>
      <c r="L67" s="107" t="s">
        <v>64</v>
      </c>
      <c r="M67" s="134" t="s">
        <v>492</v>
      </c>
      <c r="N67" s="134" t="s">
        <v>491</v>
      </c>
      <c r="O67" s="135" t="s">
        <v>487</v>
      </c>
      <c r="P67" s="105"/>
      <c r="Q67" s="99" t="s">
        <v>486</v>
      </c>
      <c r="R67" s="105" t="s">
        <v>485</v>
      </c>
      <c r="S67" s="136" t="s">
        <v>484</v>
      </c>
    </row>
    <row r="68" spans="1:26" x14ac:dyDescent="0.3">
      <c r="A68" t="s">
        <v>37</v>
      </c>
      <c r="B68" t="s">
        <v>109</v>
      </c>
      <c r="C68" s="97">
        <v>45865</v>
      </c>
      <c r="D68" s="132" t="s">
        <v>490</v>
      </c>
      <c r="E68" s="133" t="s">
        <v>74</v>
      </c>
      <c r="F68" s="97">
        <v>45872</v>
      </c>
      <c r="G68" t="s">
        <v>37</v>
      </c>
      <c r="H68" s="99" t="s">
        <v>489</v>
      </c>
      <c r="I68" s="99" t="s">
        <v>488</v>
      </c>
      <c r="J68" s="100">
        <v>41212</v>
      </c>
      <c r="K68" s="99">
        <v>12</v>
      </c>
      <c r="L68" s="107" t="s">
        <v>64</v>
      </c>
      <c r="M68" s="99"/>
      <c r="N68" s="99"/>
      <c r="O68" s="135" t="s">
        <v>487</v>
      </c>
      <c r="P68" s="105"/>
      <c r="Q68" s="99" t="s">
        <v>486</v>
      </c>
      <c r="R68" s="105" t="s">
        <v>485</v>
      </c>
      <c r="S68" s="136" t="s">
        <v>484</v>
      </c>
    </row>
    <row r="69" spans="1:26" x14ac:dyDescent="0.3">
      <c r="A69" t="s">
        <v>37</v>
      </c>
      <c r="B69" t="s">
        <v>127</v>
      </c>
      <c r="C69" s="97">
        <v>45865</v>
      </c>
      <c r="D69" s="109" t="s">
        <v>17</v>
      </c>
      <c r="E69" s="124" t="s">
        <v>74</v>
      </c>
      <c r="F69" s="97">
        <v>45872</v>
      </c>
      <c r="G69" t="s">
        <v>37</v>
      </c>
      <c r="H69" s="101" t="s">
        <v>373</v>
      </c>
      <c r="I69" s="101" t="s">
        <v>372</v>
      </c>
      <c r="J69" s="101" t="s">
        <v>64</v>
      </c>
      <c r="K69" s="101">
        <v>9</v>
      </c>
      <c r="L69" s="101" t="s">
        <v>368</v>
      </c>
      <c r="M69" s="101"/>
      <c r="N69" s="101" t="s">
        <v>371</v>
      </c>
      <c r="O69" s="101"/>
      <c r="P69" s="101"/>
      <c r="R69">
        <v>22</v>
      </c>
      <c r="S69" t="s">
        <v>370</v>
      </c>
      <c r="T69">
        <v>38260</v>
      </c>
      <c r="U69" t="s">
        <v>369</v>
      </c>
      <c r="W69" t="s">
        <v>368</v>
      </c>
      <c r="Y69" t="s">
        <v>367</v>
      </c>
    </row>
    <row r="70" spans="1:26" x14ac:dyDescent="0.3">
      <c r="A70" t="s">
        <v>37</v>
      </c>
      <c r="B70" t="s">
        <v>65</v>
      </c>
      <c r="C70" s="97">
        <v>45865</v>
      </c>
      <c r="D70" s="98" t="s">
        <v>74</v>
      </c>
      <c r="E70" s="98" t="s">
        <v>74</v>
      </c>
      <c r="F70" s="97">
        <v>45872</v>
      </c>
      <c r="G70" t="s">
        <v>37</v>
      </c>
      <c r="H70" s="101" t="s">
        <v>131</v>
      </c>
      <c r="I70" s="101" t="s">
        <v>130</v>
      </c>
      <c r="J70" s="101" t="s">
        <v>129</v>
      </c>
      <c r="K70" s="101">
        <v>8</v>
      </c>
      <c r="L70" s="101"/>
      <c r="M70" s="101" t="s">
        <v>128</v>
      </c>
      <c r="N70" s="101" t="s">
        <v>123</v>
      </c>
      <c r="O70" s="101"/>
      <c r="P70" s="101"/>
      <c r="Q70" t="s">
        <v>122</v>
      </c>
      <c r="R70">
        <v>3</v>
      </c>
      <c r="S70" t="s">
        <v>121</v>
      </c>
      <c r="T70">
        <v>7305</v>
      </c>
      <c r="U70" t="s">
        <v>120</v>
      </c>
      <c r="V70" t="s">
        <v>119</v>
      </c>
      <c r="Y70" t="s">
        <v>118</v>
      </c>
      <c r="Z70" t="s">
        <v>117</v>
      </c>
    </row>
    <row r="71" spans="1:26" x14ac:dyDescent="0.3">
      <c r="A71" t="s">
        <v>37</v>
      </c>
      <c r="B71" t="s">
        <v>127</v>
      </c>
      <c r="C71" s="97">
        <v>45865</v>
      </c>
      <c r="D71" s="98" t="s">
        <v>74</v>
      </c>
      <c r="E71" s="98" t="s">
        <v>74</v>
      </c>
      <c r="F71" s="97">
        <v>45872</v>
      </c>
      <c r="G71" t="s">
        <v>37</v>
      </c>
      <c r="H71" s="101" t="s">
        <v>126</v>
      </c>
      <c r="I71" s="101" t="s">
        <v>125</v>
      </c>
      <c r="J71" s="101" t="s">
        <v>64</v>
      </c>
      <c r="K71" s="101">
        <v>9</v>
      </c>
      <c r="L71" s="101" t="s">
        <v>119</v>
      </c>
      <c r="M71" s="101" t="s">
        <v>124</v>
      </c>
      <c r="N71" s="101" t="s">
        <v>123</v>
      </c>
      <c r="O71" s="101"/>
      <c r="P71" s="101"/>
      <c r="Q71" t="s">
        <v>122</v>
      </c>
      <c r="R71">
        <v>3</v>
      </c>
      <c r="S71" t="s">
        <v>121</v>
      </c>
      <c r="T71">
        <v>7305</v>
      </c>
      <c r="U71" t="s">
        <v>120</v>
      </c>
      <c r="V71" t="s">
        <v>119</v>
      </c>
      <c r="Y71" t="s">
        <v>118</v>
      </c>
      <c r="Z71" t="s">
        <v>117</v>
      </c>
    </row>
    <row r="72" spans="1:26" x14ac:dyDescent="0.3">
      <c r="A72" t="s">
        <v>37</v>
      </c>
      <c r="B72" t="s">
        <v>109</v>
      </c>
      <c r="C72" s="97">
        <v>45865</v>
      </c>
      <c r="D72" s="98" t="s">
        <v>74</v>
      </c>
      <c r="E72" s="98" t="s">
        <v>74</v>
      </c>
      <c r="F72" s="97">
        <v>45872</v>
      </c>
      <c r="G72" t="s">
        <v>37</v>
      </c>
      <c r="H72" s="101" t="s">
        <v>116</v>
      </c>
      <c r="I72" s="101" t="s">
        <v>115</v>
      </c>
      <c r="J72" s="101" t="s">
        <v>64</v>
      </c>
      <c r="K72" s="101">
        <v>12</v>
      </c>
      <c r="L72" s="101">
        <v>490697038</v>
      </c>
      <c r="M72" s="101">
        <v>762640078</v>
      </c>
      <c r="N72" s="101" t="s">
        <v>114</v>
      </c>
      <c r="O72" s="101" t="s">
        <v>113</v>
      </c>
      <c r="P72" s="101"/>
      <c r="R72">
        <v>1750</v>
      </c>
      <c r="S72" t="s">
        <v>112</v>
      </c>
      <c r="T72">
        <v>84380</v>
      </c>
      <c r="U72" t="s">
        <v>111</v>
      </c>
      <c r="V72">
        <v>490697038</v>
      </c>
      <c r="W72">
        <v>762640078</v>
      </c>
      <c r="Y72" t="s">
        <v>110</v>
      </c>
    </row>
    <row r="73" spans="1:26" x14ac:dyDescent="0.3">
      <c r="A73" t="s">
        <v>37</v>
      </c>
      <c r="B73" t="s">
        <v>109</v>
      </c>
      <c r="C73" s="97">
        <v>45865</v>
      </c>
      <c r="D73" s="98" t="s">
        <v>74</v>
      </c>
      <c r="E73" s="98" t="s">
        <v>74</v>
      </c>
      <c r="F73" s="97">
        <v>45872</v>
      </c>
      <c r="G73" t="s">
        <v>37</v>
      </c>
      <c r="H73" s="99" t="s">
        <v>108</v>
      </c>
      <c r="I73" s="99" t="s">
        <v>107</v>
      </c>
      <c r="J73" s="100">
        <v>41124</v>
      </c>
      <c r="K73" s="99">
        <v>12</v>
      </c>
      <c r="L73" s="107" t="s">
        <v>70</v>
      </c>
      <c r="M73" s="99" t="s">
        <v>106</v>
      </c>
      <c r="N73" s="99" t="s">
        <v>105</v>
      </c>
      <c r="O73" s="106" t="s">
        <v>104</v>
      </c>
      <c r="P73" s="105" t="s">
        <v>103</v>
      </c>
      <c r="Q73" s="104" t="s">
        <v>102</v>
      </c>
      <c r="R73" s="103" t="s">
        <v>101</v>
      </c>
      <c r="S73" s="102" t="s">
        <v>100</v>
      </c>
    </row>
    <row r="74" spans="1:26" x14ac:dyDescent="0.3">
      <c r="A74" t="s">
        <v>76</v>
      </c>
      <c r="B74" t="s">
        <v>99</v>
      </c>
      <c r="C74" s="97">
        <v>45865</v>
      </c>
      <c r="D74" s="98" t="s">
        <v>74</v>
      </c>
      <c r="E74" s="98" t="s">
        <v>74</v>
      </c>
      <c r="F74" s="97">
        <v>45872</v>
      </c>
      <c r="G74" t="s">
        <v>73</v>
      </c>
      <c r="H74" s="101" t="s">
        <v>97</v>
      </c>
      <c r="I74" s="101" t="s">
        <v>98</v>
      </c>
      <c r="J74" s="101" t="s">
        <v>64</v>
      </c>
      <c r="K74" s="101">
        <v>9</v>
      </c>
      <c r="L74" s="101">
        <v>684526324</v>
      </c>
      <c r="M74" s="101">
        <v>777075610</v>
      </c>
      <c r="N74" s="101" t="s">
        <v>97</v>
      </c>
      <c r="O74" s="101" t="s">
        <v>96</v>
      </c>
      <c r="P74" s="101" t="s">
        <v>95</v>
      </c>
      <c r="R74">
        <v>2570</v>
      </c>
      <c r="S74" t="s">
        <v>94</v>
      </c>
      <c r="T74">
        <v>73400</v>
      </c>
      <c r="U74" t="s">
        <v>93</v>
      </c>
      <c r="V74">
        <v>684526324</v>
      </c>
      <c r="W74">
        <v>777075610</v>
      </c>
      <c r="Y74" t="s">
        <v>92</v>
      </c>
    </row>
    <row r="75" spans="1:26" x14ac:dyDescent="0.3">
      <c r="A75" t="s">
        <v>76</v>
      </c>
      <c r="B75" t="s">
        <v>75</v>
      </c>
      <c r="C75" s="97">
        <v>45865</v>
      </c>
      <c r="D75" s="98" t="s">
        <v>74</v>
      </c>
      <c r="E75" s="98" t="s">
        <v>74</v>
      </c>
      <c r="F75" s="97">
        <v>45872</v>
      </c>
      <c r="G75" t="s">
        <v>73</v>
      </c>
      <c r="H75" s="94" t="s">
        <v>90</v>
      </c>
      <c r="I75" s="94" t="s">
        <v>91</v>
      </c>
      <c r="J75" s="100">
        <v>42344</v>
      </c>
      <c r="K75" s="94">
        <v>9</v>
      </c>
      <c r="L75" s="94" t="s">
        <v>70</v>
      </c>
      <c r="M75" s="94" t="s">
        <v>88</v>
      </c>
      <c r="N75" s="94" t="s">
        <v>87</v>
      </c>
      <c r="O75" s="95" t="s">
        <v>86</v>
      </c>
      <c r="P75" s="99" t="s">
        <v>85</v>
      </c>
    </row>
    <row r="76" spans="1:26" x14ac:dyDescent="0.3">
      <c r="A76" t="s">
        <v>76</v>
      </c>
      <c r="B76" t="s">
        <v>75</v>
      </c>
      <c r="C76" s="97">
        <v>45865</v>
      </c>
      <c r="D76" s="98" t="s">
        <v>74</v>
      </c>
      <c r="E76" s="98" t="s">
        <v>74</v>
      </c>
      <c r="F76" s="97">
        <v>45872</v>
      </c>
      <c r="G76" t="s">
        <v>73</v>
      </c>
      <c r="H76" s="94" t="s">
        <v>90</v>
      </c>
      <c r="I76" s="94" t="s">
        <v>89</v>
      </c>
      <c r="J76" s="100">
        <v>43143</v>
      </c>
      <c r="K76" s="94">
        <v>7</v>
      </c>
      <c r="L76" s="94" t="s">
        <v>70</v>
      </c>
      <c r="M76" s="94" t="s">
        <v>88</v>
      </c>
      <c r="N76" s="94" t="s">
        <v>87</v>
      </c>
      <c r="O76" s="95" t="s">
        <v>86</v>
      </c>
      <c r="P76" s="99" t="s">
        <v>85</v>
      </c>
    </row>
    <row r="77" spans="1:26" x14ac:dyDescent="0.3">
      <c r="A77" t="s">
        <v>76</v>
      </c>
      <c r="B77" t="s">
        <v>75</v>
      </c>
      <c r="C77" s="97">
        <v>45865</v>
      </c>
      <c r="D77" s="98" t="s">
        <v>74</v>
      </c>
      <c r="E77" s="98" t="s">
        <v>74</v>
      </c>
      <c r="F77" s="97">
        <v>45872</v>
      </c>
      <c r="G77" t="s">
        <v>73</v>
      </c>
      <c r="H77" s="94" t="s">
        <v>84</v>
      </c>
      <c r="I77" s="94" t="s">
        <v>83</v>
      </c>
      <c r="J77" s="100">
        <v>42407</v>
      </c>
      <c r="K77" s="94">
        <v>9</v>
      </c>
      <c r="L77" s="94" t="s">
        <v>70</v>
      </c>
      <c r="M77" s="94" t="s">
        <v>82</v>
      </c>
      <c r="N77" s="94" t="s">
        <v>81</v>
      </c>
      <c r="O77" s="95" t="s">
        <v>80</v>
      </c>
      <c r="P77" s="99" t="s">
        <v>79</v>
      </c>
    </row>
    <row r="78" spans="1:26" x14ac:dyDescent="0.3">
      <c r="A78" t="s">
        <v>76</v>
      </c>
      <c r="B78" t="s">
        <v>75</v>
      </c>
      <c r="C78" s="97">
        <v>45865</v>
      </c>
      <c r="D78" s="98" t="s">
        <v>74</v>
      </c>
      <c r="E78" s="98" t="s">
        <v>74</v>
      </c>
      <c r="F78" s="97">
        <v>45872</v>
      </c>
      <c r="G78" t="s">
        <v>73</v>
      </c>
      <c r="H78" s="94" t="s">
        <v>72</v>
      </c>
      <c r="I78" s="94" t="s">
        <v>78</v>
      </c>
      <c r="J78" s="96">
        <v>42375</v>
      </c>
      <c r="K78" s="94">
        <v>9</v>
      </c>
      <c r="L78" s="94" t="s">
        <v>70</v>
      </c>
      <c r="M78" s="94" t="s">
        <v>69</v>
      </c>
      <c r="N78" s="94" t="s">
        <v>68</v>
      </c>
      <c r="O78" s="95" t="s">
        <v>67</v>
      </c>
      <c r="P78" s="94" t="s">
        <v>66</v>
      </c>
    </row>
    <row r="79" spans="1:26" x14ac:dyDescent="0.3">
      <c r="A79" t="s">
        <v>76</v>
      </c>
      <c r="B79" t="s">
        <v>75</v>
      </c>
      <c r="C79" s="97">
        <v>45865</v>
      </c>
      <c r="D79" s="98" t="s">
        <v>74</v>
      </c>
      <c r="E79" s="98" t="s">
        <v>74</v>
      </c>
      <c r="F79" s="97">
        <v>45872</v>
      </c>
      <c r="G79" t="s">
        <v>73</v>
      </c>
      <c r="H79" s="94" t="s">
        <v>72</v>
      </c>
      <c r="I79" s="94" t="s">
        <v>77</v>
      </c>
      <c r="J79" s="96">
        <v>42146</v>
      </c>
      <c r="K79" s="94">
        <v>10</v>
      </c>
      <c r="L79" s="94" t="s">
        <v>64</v>
      </c>
      <c r="M79" s="94" t="s">
        <v>69</v>
      </c>
      <c r="N79" s="94" t="s">
        <v>68</v>
      </c>
      <c r="O79" s="95" t="s">
        <v>67</v>
      </c>
      <c r="P79" s="94" t="s">
        <v>66</v>
      </c>
    </row>
    <row r="80" spans="1:26" x14ac:dyDescent="0.3">
      <c r="A80" t="s">
        <v>76</v>
      </c>
      <c r="B80" t="s">
        <v>75</v>
      </c>
      <c r="C80" s="97">
        <v>45865</v>
      </c>
      <c r="D80" s="98" t="s">
        <v>74</v>
      </c>
      <c r="E80" s="98" t="s">
        <v>74</v>
      </c>
      <c r="F80" s="97">
        <v>45872</v>
      </c>
      <c r="G80" t="s">
        <v>73</v>
      </c>
      <c r="H80" s="94" t="s">
        <v>72</v>
      </c>
      <c r="I80" s="94" t="s">
        <v>71</v>
      </c>
      <c r="J80" s="96">
        <v>41558</v>
      </c>
      <c r="K80" s="94">
        <v>11</v>
      </c>
      <c r="L80" s="94" t="s">
        <v>70</v>
      </c>
      <c r="M80" s="94" t="s">
        <v>69</v>
      </c>
      <c r="N80" s="94" t="s">
        <v>68</v>
      </c>
      <c r="O80" s="95" t="s">
        <v>67</v>
      </c>
      <c r="P80" s="94" t="s">
        <v>66</v>
      </c>
    </row>
    <row r="81" spans="4:14" x14ac:dyDescent="0.3">
      <c r="D81" s="140" t="s">
        <v>35</v>
      </c>
      <c r="E81" s="140" t="s">
        <v>27</v>
      </c>
      <c r="H81" s="137" t="s">
        <v>154</v>
      </c>
      <c r="I81" s="137" t="s">
        <v>153</v>
      </c>
      <c r="J81" s="138">
        <v>41941</v>
      </c>
      <c r="K81" s="137">
        <v>10</v>
      </c>
      <c r="L81" s="139" t="s">
        <v>64</v>
      </c>
      <c r="M81" s="137" t="s">
        <v>152</v>
      </c>
      <c r="N81" s="137" t="s">
        <v>151</v>
      </c>
    </row>
  </sheetData>
  <autoFilter ref="A1:Z81" xr:uid="{9A9572BA-6FF4-46EA-9341-31355826E545}"/>
  <sortState xmlns:xlrd2="http://schemas.microsoft.com/office/spreadsheetml/2017/richdata2" ref="A2:Z80">
    <sortCondition ref="E30:E80"/>
  </sortState>
  <hyperlinks>
    <hyperlink ref="O42" r:id="rId1" xr:uid="{B9CD9ADC-317D-495F-A5C6-BD550AB1446F}"/>
    <hyperlink ref="R42" r:id="rId2" xr:uid="{163ADC68-492C-4CAA-8603-E166BE9A7D67}"/>
    <hyperlink ref="O64" r:id="rId3" xr:uid="{2C45ECC7-6A9D-42A8-8621-D50D06520D08}"/>
    <hyperlink ref="S64" r:id="rId4" xr:uid="{A3E49CF3-C935-4B6C-B556-C7F67E16E69E}"/>
    <hyperlink ref="O73" r:id="rId5" xr:uid="{285A448C-496F-400D-A5FA-6091A88D3941}"/>
    <hyperlink ref="S73" r:id="rId6" xr:uid="{FBD868EA-24B1-4AB6-A48A-822D0726EE2C}"/>
    <hyperlink ref="O2" r:id="rId7" xr:uid="{D58FDE25-5944-4278-A922-6E5712C9FDF9}"/>
    <hyperlink ref="S2" r:id="rId8" xr:uid="{F21B94A6-9864-468B-8063-8BACD4BF152F}"/>
    <hyperlink ref="O40" r:id="rId9" xr:uid="{88CEB370-D790-4B9E-9E6B-B965B219C274}"/>
    <hyperlink ref="S40" r:id="rId10" xr:uid="{095C4F4C-3B0C-456D-8F66-746268334804}"/>
    <hyperlink ref="O3" r:id="rId11" xr:uid="{E517BDA1-A7BB-4CF1-BBBC-A8F26973E47A}"/>
    <hyperlink ref="S3" r:id="rId12" xr:uid="{DB56441B-1955-4DBF-A635-8D332961DEDE}"/>
    <hyperlink ref="S67" r:id="rId13" xr:uid="{F73784C2-BD36-4A22-A277-13CAD5EE421D}"/>
    <hyperlink ref="S68" r:id="rId14" xr:uid="{9B08C88F-29D0-47DD-9A8A-0B7D50EB480F}"/>
    <hyperlink ref="O67" r:id="rId15" display="mailto:adembele@ardeche.fr" xr:uid="{017761A4-9FC7-4AE6-8C06-CB889C8599A6}"/>
    <hyperlink ref="O68" r:id="rId16" display="mailto:adembele@ardeche.fr" xr:uid="{0D5AB3E9-2DF9-4416-9477-7BD614B195BD}"/>
    <hyperlink ref="O41" r:id="rId17" xr:uid="{EBF8524F-29E4-4175-B9F7-F99E28F0899D}"/>
    <hyperlink ref="S41" r:id="rId18" xr:uid="{4CBB8F0E-75B8-441D-9598-6F70ACC9C23A}"/>
    <hyperlink ref="O4" r:id="rId19" xr:uid="{2C0F9873-5BDE-4007-BB68-4663FC4B8B28}"/>
    <hyperlink ref="S4" r:id="rId20" xr:uid="{0EF3D159-C6E4-4F79-8174-F40809B9EC73}"/>
    <hyperlink ref="O65" r:id="rId21" xr:uid="{8A760195-7F77-4A1E-9FE7-7AA05926BEBD}"/>
    <hyperlink ref="O75" r:id="rId22" xr:uid="{B7ABC46A-8AF3-48D4-8058-204C2A639E01}"/>
    <hyperlink ref="O76" r:id="rId23" xr:uid="{4FBDF705-1091-4F74-B18C-22323C1760F9}"/>
    <hyperlink ref="O5" r:id="rId24" xr:uid="{8D31D1C6-3290-4E1C-B9B1-7DFFA9AAF69B}"/>
    <hyperlink ref="O7" r:id="rId25" xr:uid="{A7763ED2-B20B-429D-90E9-813E8FDCC5CB}"/>
    <hyperlink ref="O66" r:id="rId26" xr:uid="{B0614FE6-0A99-41A8-9D6D-C18A81255F90}"/>
    <hyperlink ref="O8" r:id="rId27" xr:uid="{B75BD9F8-33DF-41E4-B83E-60E930413A20}"/>
    <hyperlink ref="O77" r:id="rId28" xr:uid="{7CD449B7-69FE-4C09-BD22-6E646C49DAAD}"/>
    <hyperlink ref="O78" r:id="rId29" xr:uid="{EBE7FEC4-CE97-40DA-ABBF-F5559C784E59}"/>
    <hyperlink ref="O79:O80" r:id="rId30" display="siliveri.halima@gmail.com" xr:uid="{1BCD4C94-FE36-4C09-8117-C15636D4897A}"/>
    <hyperlink ref="O6" r:id="rId31" xr:uid="{2EB60A26-B016-4641-BA97-40CF3D9BD62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4F281-D63B-469B-B547-1025CDEE6E49}">
  <sheetPr>
    <pageSetUpPr fitToPage="1"/>
  </sheetPr>
  <dimension ref="A1:AD1004"/>
  <sheetViews>
    <sheetView tabSelected="1" topLeftCell="E1" zoomScale="60" zoomScaleNormal="60" workbookViewId="0">
      <selection activeCell="I19" sqref="I19"/>
    </sheetView>
  </sheetViews>
  <sheetFormatPr baseColWidth="10" defaultColWidth="12.5546875" defaultRowHeight="15" customHeight="1" x14ac:dyDescent="0.3"/>
  <cols>
    <col min="1" max="1" width="26" customWidth="1"/>
    <col min="2" max="2" width="30.77734375" customWidth="1"/>
    <col min="3" max="3" width="27.21875" customWidth="1"/>
    <col min="4" max="4" width="23.77734375" customWidth="1"/>
    <col min="5" max="5" width="43.21875" customWidth="1"/>
    <col min="6" max="6" width="28.77734375" customWidth="1"/>
    <col min="7" max="7" width="31.44140625" customWidth="1"/>
    <col min="8" max="8" width="18.5546875" customWidth="1"/>
    <col min="9" max="9" width="29.77734375" customWidth="1"/>
    <col min="10" max="10" width="22.5546875" customWidth="1"/>
    <col min="11" max="11" width="29.44140625" customWidth="1"/>
    <col min="12" max="12" width="18.21875" customWidth="1"/>
    <col min="13" max="13" width="37.44140625" customWidth="1"/>
    <col min="14" max="14" width="24.77734375" customWidth="1"/>
    <col min="15" max="15" width="23.44140625" customWidth="1"/>
    <col min="16" max="16" width="29.21875" customWidth="1"/>
    <col min="17" max="17" width="37.77734375" customWidth="1"/>
    <col min="18" max="18" width="17.44140625" customWidth="1"/>
    <col min="19" max="19" width="36.77734375" customWidth="1"/>
    <col min="20" max="20" width="32.77734375" customWidth="1"/>
    <col min="21" max="21" width="24.44140625" customWidth="1"/>
    <col min="22" max="22" width="23.44140625" customWidth="1"/>
    <col min="23" max="30" width="11.44140625" customWidth="1"/>
  </cols>
  <sheetData>
    <row r="1" spans="2:30" ht="14.25" customHeight="1" x14ac:dyDescent="0.3">
      <c r="B1" s="162"/>
      <c r="C1" s="579" t="s">
        <v>1143</v>
      </c>
      <c r="D1" s="580"/>
      <c r="E1" s="580"/>
      <c r="F1" s="580"/>
      <c r="G1" s="580"/>
      <c r="H1" s="580"/>
      <c r="I1" s="580"/>
      <c r="J1" s="580"/>
      <c r="K1" s="581"/>
      <c r="L1" s="162"/>
      <c r="M1" s="162"/>
      <c r="N1" s="162"/>
      <c r="O1" s="162"/>
      <c r="P1" s="162"/>
      <c r="Q1" s="591" t="s">
        <v>1389</v>
      </c>
      <c r="R1" s="580"/>
      <c r="S1" s="580"/>
      <c r="T1" s="581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2:30" ht="14.25" customHeight="1" thickBot="1" x14ac:dyDescent="0.35">
      <c r="B2" s="162"/>
      <c r="C2" s="582"/>
      <c r="D2" s="583"/>
      <c r="E2" s="583"/>
      <c r="F2" s="583"/>
      <c r="G2" s="583"/>
      <c r="H2" s="583"/>
      <c r="I2" s="583"/>
      <c r="J2" s="583"/>
      <c r="K2" s="584"/>
      <c r="L2" s="162"/>
      <c r="M2" s="162"/>
      <c r="N2" s="373" t="s">
        <v>0</v>
      </c>
      <c r="O2" s="373"/>
      <c r="P2" s="373"/>
      <c r="Q2" s="585"/>
      <c r="R2" s="586"/>
      <c r="S2" s="586"/>
      <c r="T2" s="587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2:30" ht="14.25" customHeight="1" thickBot="1" x14ac:dyDescent="0.35">
      <c r="B3" s="162"/>
      <c r="C3" s="585"/>
      <c r="D3" s="586"/>
      <c r="E3" s="586"/>
      <c r="F3" s="586"/>
      <c r="G3" s="586"/>
      <c r="H3" s="586"/>
      <c r="I3" s="586"/>
      <c r="J3" s="586"/>
      <c r="K3" s="587"/>
      <c r="L3" s="162"/>
      <c r="M3" s="162"/>
      <c r="N3" s="184" t="s">
        <v>1</v>
      </c>
      <c r="O3" s="184"/>
      <c r="P3" s="184"/>
      <c r="Q3" s="372" t="s">
        <v>2</v>
      </c>
      <c r="R3" s="372" t="s">
        <v>3</v>
      </c>
      <c r="S3" s="341"/>
      <c r="T3" s="341"/>
      <c r="U3" s="162"/>
      <c r="V3" s="162"/>
      <c r="W3" s="162"/>
      <c r="X3" s="162"/>
      <c r="Y3" s="162"/>
      <c r="Z3" s="162"/>
      <c r="AA3" s="162"/>
      <c r="AB3" s="162"/>
      <c r="AC3" s="162"/>
      <c r="AD3" s="162"/>
    </row>
    <row r="4" spans="2:30" ht="14.25" customHeight="1" x14ac:dyDescent="0.3">
      <c r="B4" s="162"/>
      <c r="C4" s="346"/>
      <c r="D4" s="346"/>
      <c r="E4" s="346"/>
      <c r="F4" s="346"/>
      <c r="G4" s="346"/>
      <c r="H4" s="346"/>
      <c r="I4" s="346"/>
      <c r="J4" s="346"/>
      <c r="K4" s="346"/>
      <c r="L4" s="162"/>
      <c r="M4" s="162"/>
      <c r="N4" s="371" t="s">
        <v>1142</v>
      </c>
      <c r="O4" s="371"/>
      <c r="P4" s="184"/>
      <c r="Q4" s="341"/>
      <c r="R4" s="341"/>
      <c r="S4" s="341"/>
      <c r="T4" s="341"/>
      <c r="U4" s="162"/>
      <c r="V4" s="162"/>
      <c r="W4" s="162"/>
      <c r="X4" s="162"/>
      <c r="Y4" s="162"/>
      <c r="Z4" s="162"/>
      <c r="AA4" s="162"/>
      <c r="AB4" s="162"/>
      <c r="AC4" s="162"/>
      <c r="AD4" s="162"/>
    </row>
    <row r="5" spans="2:30" ht="14.25" customHeight="1" x14ac:dyDescent="0.3">
      <c r="B5" s="162"/>
      <c r="C5" s="346"/>
      <c r="D5" s="346"/>
      <c r="E5" s="346"/>
      <c r="F5" s="346"/>
      <c r="G5" s="346"/>
      <c r="H5" s="346"/>
      <c r="I5" s="346"/>
      <c r="J5" s="346"/>
      <c r="K5" s="346"/>
      <c r="L5" s="168"/>
      <c r="M5" s="162"/>
      <c r="N5" s="164" t="s">
        <v>4</v>
      </c>
      <c r="O5" s="164"/>
      <c r="P5" s="184"/>
      <c r="Q5" s="341"/>
      <c r="R5" s="341"/>
      <c r="S5" s="341"/>
      <c r="T5" s="341"/>
      <c r="U5" s="162"/>
      <c r="V5" s="162"/>
      <c r="W5" s="162"/>
      <c r="X5" s="162"/>
      <c r="Y5" s="162"/>
      <c r="Z5" s="162"/>
      <c r="AA5" s="162"/>
      <c r="AB5" s="162"/>
      <c r="AC5" s="162"/>
      <c r="AD5" s="162"/>
    </row>
    <row r="6" spans="2:30" ht="14.25" customHeight="1" x14ac:dyDescent="0.3">
      <c r="B6" s="162"/>
      <c r="C6" s="346"/>
      <c r="D6" s="346"/>
      <c r="E6" s="346"/>
      <c r="F6" s="346"/>
      <c r="G6" s="346"/>
      <c r="H6" s="346"/>
      <c r="I6" s="346"/>
      <c r="J6" s="346"/>
      <c r="K6" s="346"/>
      <c r="L6" s="168"/>
      <c r="M6" s="162"/>
      <c r="N6" s="339"/>
      <c r="O6" s="339"/>
      <c r="P6" s="339"/>
      <c r="Q6" s="341"/>
      <c r="R6" s="341"/>
      <c r="S6" s="341"/>
      <c r="T6" s="341"/>
      <c r="U6" s="162"/>
      <c r="V6" s="162"/>
      <c r="W6" s="162"/>
      <c r="X6" s="162"/>
      <c r="Y6" s="162"/>
      <c r="Z6" s="162"/>
      <c r="AA6" s="162"/>
      <c r="AB6" s="162"/>
      <c r="AC6" s="162"/>
      <c r="AD6" s="162"/>
    </row>
    <row r="7" spans="2:30" ht="14.25" customHeight="1" x14ac:dyDescent="0.3">
      <c r="B7" s="162"/>
      <c r="C7" s="346"/>
      <c r="D7" s="346"/>
      <c r="E7" s="346"/>
      <c r="F7" s="346"/>
      <c r="G7" s="346"/>
      <c r="H7" s="346"/>
      <c r="I7" s="346"/>
      <c r="J7" s="346"/>
      <c r="K7" s="346"/>
      <c r="L7" s="207"/>
      <c r="M7" s="371"/>
      <c r="N7" s="339"/>
      <c r="O7" s="339"/>
      <c r="P7" s="339"/>
      <c r="Q7" s="341"/>
      <c r="R7" s="341"/>
      <c r="S7" s="341"/>
      <c r="T7" s="341"/>
      <c r="U7" s="162"/>
      <c r="V7" s="162"/>
      <c r="W7" s="162"/>
      <c r="X7" s="162"/>
      <c r="Y7" s="162"/>
      <c r="Z7" s="162"/>
      <c r="AA7" s="162"/>
      <c r="AB7" s="162"/>
      <c r="AC7" s="162"/>
      <c r="AD7" s="162"/>
    </row>
    <row r="8" spans="2:30" ht="14.25" customHeight="1" x14ac:dyDescent="0.45">
      <c r="B8" s="230"/>
      <c r="C8" s="346"/>
      <c r="D8" s="592"/>
      <c r="E8" s="593"/>
      <c r="F8" s="593"/>
      <c r="G8" s="593"/>
      <c r="H8" s="593"/>
      <c r="I8" s="593"/>
      <c r="J8" s="264"/>
      <c r="K8" s="346"/>
      <c r="L8" s="207"/>
      <c r="M8" s="162"/>
      <c r="N8" s="162"/>
      <c r="O8" s="162"/>
      <c r="P8" s="184"/>
      <c r="Q8" s="230"/>
      <c r="R8" s="230"/>
      <c r="S8" s="230"/>
      <c r="T8" s="370"/>
      <c r="U8" s="162"/>
      <c r="V8" s="162"/>
      <c r="W8" s="162"/>
      <c r="X8" s="162"/>
      <c r="Y8" s="162"/>
      <c r="Z8" s="162"/>
      <c r="AA8" s="162"/>
      <c r="AB8" s="162"/>
      <c r="AC8" s="162"/>
      <c r="AD8" s="162"/>
    </row>
    <row r="9" spans="2:30" ht="21" customHeight="1" x14ac:dyDescent="0.3">
      <c r="B9" s="184"/>
      <c r="C9" s="346"/>
      <c r="D9" s="230"/>
      <c r="E9" s="594"/>
      <c r="F9" s="369"/>
      <c r="G9" s="595"/>
      <c r="H9" s="368"/>
      <c r="I9" s="367"/>
      <c r="J9" s="367"/>
      <c r="K9" s="230"/>
      <c r="L9" s="163"/>
      <c r="M9" s="162"/>
      <c r="N9" s="184"/>
      <c r="O9" s="184"/>
      <c r="P9" s="184"/>
      <c r="Q9" s="323" t="s">
        <v>5</v>
      </c>
      <c r="R9" s="366" t="s">
        <v>6</v>
      </c>
      <c r="S9" s="366" t="s">
        <v>7</v>
      </c>
      <c r="T9" s="323" t="s">
        <v>8</v>
      </c>
      <c r="U9" s="365" t="s">
        <v>9</v>
      </c>
      <c r="V9" s="365" t="s">
        <v>10</v>
      </c>
      <c r="W9" s="162"/>
      <c r="X9" s="162"/>
      <c r="Y9" s="162"/>
      <c r="Z9" s="162"/>
      <c r="AA9" s="162"/>
      <c r="AB9" s="162"/>
      <c r="AC9" s="162"/>
      <c r="AD9" s="162"/>
    </row>
    <row r="10" spans="2:30" ht="21" customHeight="1" x14ac:dyDescent="0.3">
      <c r="B10" s="184"/>
      <c r="C10" s="346"/>
      <c r="D10" s="230"/>
      <c r="E10" s="594"/>
      <c r="F10" s="369"/>
      <c r="G10" s="595"/>
      <c r="H10" s="368"/>
      <c r="I10" s="367"/>
      <c r="J10" s="367"/>
      <c r="K10" s="230"/>
      <c r="L10" s="163"/>
      <c r="M10" s="162"/>
      <c r="N10" s="184"/>
      <c r="O10" s="184"/>
      <c r="P10" s="184"/>
      <c r="Q10" s="354" t="s">
        <v>1388</v>
      </c>
      <c r="R10" s="326" t="s">
        <v>1387</v>
      </c>
      <c r="S10" s="350" t="s">
        <v>1386</v>
      </c>
      <c r="T10" s="440" t="s">
        <v>1109</v>
      </c>
      <c r="U10" s="365"/>
      <c r="V10" s="365"/>
      <c r="W10" s="162"/>
      <c r="X10" s="162"/>
      <c r="Y10" s="162"/>
      <c r="Z10" s="162"/>
      <c r="AA10" s="162"/>
      <c r="AB10" s="162"/>
      <c r="AC10" s="162"/>
      <c r="AD10" s="162"/>
    </row>
    <row r="11" spans="2:30" ht="21" customHeight="1" x14ac:dyDescent="0.3">
      <c r="B11" s="184"/>
      <c r="C11" s="346"/>
      <c r="D11" s="230"/>
      <c r="E11" s="594"/>
      <c r="F11" s="369"/>
      <c r="G11" s="595"/>
      <c r="H11" s="368"/>
      <c r="I11" s="367"/>
      <c r="J11" s="367"/>
      <c r="K11" s="230"/>
      <c r="L11" s="163"/>
      <c r="M11" s="162"/>
      <c r="N11" s="184"/>
      <c r="O11" s="184"/>
      <c r="P11" s="184"/>
      <c r="Q11" s="596" t="s">
        <v>1385</v>
      </c>
      <c r="R11" s="597" t="s">
        <v>1384</v>
      </c>
      <c r="S11" s="598" t="s">
        <v>1383</v>
      </c>
      <c r="T11" s="436" t="s">
        <v>1380</v>
      </c>
      <c r="U11" s="365"/>
      <c r="V11" s="365"/>
      <c r="W11" s="162"/>
      <c r="X11" s="162"/>
      <c r="Y11" s="162"/>
      <c r="Z11" s="162"/>
      <c r="AA11" s="162"/>
      <c r="AB11" s="162"/>
      <c r="AC11" s="162"/>
      <c r="AD11" s="162"/>
    </row>
    <row r="12" spans="2:30" ht="27.75" customHeight="1" x14ac:dyDescent="0.3">
      <c r="B12" s="341"/>
      <c r="C12" s="346"/>
      <c r="D12" s="341"/>
      <c r="E12" s="583"/>
      <c r="G12" s="593"/>
      <c r="H12" s="264"/>
      <c r="I12" s="184"/>
      <c r="J12" s="184"/>
      <c r="K12" s="205"/>
      <c r="L12" s="163"/>
      <c r="M12" s="162"/>
      <c r="N12" s="184"/>
      <c r="O12" s="184"/>
      <c r="P12" s="184"/>
      <c r="Q12" s="596"/>
      <c r="R12" s="597"/>
      <c r="S12" s="598"/>
      <c r="T12" s="436" t="s">
        <v>1379</v>
      </c>
      <c r="U12" s="338"/>
      <c r="V12" s="337"/>
      <c r="W12" s="364"/>
      <c r="X12" s="162"/>
      <c r="Y12" s="162"/>
      <c r="Z12" s="162"/>
      <c r="AA12" s="162"/>
      <c r="AB12" s="162"/>
      <c r="AC12" s="162"/>
      <c r="AD12" s="162"/>
    </row>
    <row r="13" spans="2:30" ht="21" customHeight="1" x14ac:dyDescent="0.3">
      <c r="B13" s="341"/>
      <c r="C13" s="346"/>
      <c r="D13" s="341"/>
      <c r="E13" s="361"/>
      <c r="F13" s="361"/>
      <c r="G13" s="363"/>
      <c r="H13" s="546" t="s">
        <v>1390</v>
      </c>
      <c r="I13" s="547"/>
      <c r="J13" s="547"/>
      <c r="K13" s="547"/>
      <c r="L13" s="547"/>
      <c r="M13" s="547"/>
      <c r="N13" s="184"/>
      <c r="O13" s="184"/>
      <c r="P13" s="184"/>
      <c r="Q13" s="596"/>
      <c r="R13" s="597"/>
      <c r="S13" s="598"/>
      <c r="T13" s="436" t="s">
        <v>1377</v>
      </c>
      <c r="U13" s="338"/>
      <c r="V13" s="337"/>
      <c r="W13" s="162"/>
      <c r="X13" s="162"/>
      <c r="Y13" s="162"/>
      <c r="Z13" s="162"/>
      <c r="AA13" s="162"/>
      <c r="AB13" s="162"/>
      <c r="AC13" s="162"/>
      <c r="AD13" s="162"/>
    </row>
    <row r="14" spans="2:30" ht="21" customHeight="1" x14ac:dyDescent="0.3">
      <c r="B14" s="162"/>
      <c r="C14" s="346"/>
      <c r="D14" s="164"/>
      <c r="E14" s="361"/>
      <c r="F14" s="361"/>
      <c r="G14" s="167"/>
      <c r="H14" s="547"/>
      <c r="I14" s="547"/>
      <c r="J14" s="547"/>
      <c r="K14" s="547"/>
      <c r="L14" s="547"/>
      <c r="M14" s="547"/>
      <c r="N14" s="184"/>
      <c r="O14" s="184"/>
      <c r="P14" s="184"/>
      <c r="Q14" s="596" t="s">
        <v>16</v>
      </c>
      <c r="R14" s="597" t="s">
        <v>22</v>
      </c>
      <c r="S14" s="598" t="s">
        <v>13</v>
      </c>
      <c r="T14" s="359" t="s">
        <v>1108</v>
      </c>
      <c r="U14" s="359"/>
      <c r="V14" s="362"/>
      <c r="W14" s="162"/>
      <c r="X14" s="162"/>
      <c r="Y14" s="162"/>
      <c r="Z14" s="162"/>
      <c r="AA14" s="162"/>
      <c r="AB14" s="162"/>
      <c r="AC14" s="162"/>
      <c r="AD14" s="162"/>
    </row>
    <row r="15" spans="2:30" ht="21" customHeight="1" x14ac:dyDescent="0.3">
      <c r="B15" s="162"/>
      <c r="C15" s="346"/>
      <c r="D15" s="164"/>
      <c r="E15" s="361"/>
      <c r="F15" s="361"/>
      <c r="G15" s="360"/>
      <c r="H15" s="547"/>
      <c r="I15" s="547"/>
      <c r="J15" s="547"/>
      <c r="K15" s="547"/>
      <c r="L15" s="547"/>
      <c r="M15" s="547"/>
      <c r="N15" s="184"/>
      <c r="O15" s="184"/>
      <c r="P15" s="184"/>
      <c r="Q15" s="604"/>
      <c r="R15" s="597"/>
      <c r="S15" s="604"/>
      <c r="T15" s="439" t="s">
        <v>1101</v>
      </c>
      <c r="U15" s="358"/>
      <c r="V15" s="337"/>
      <c r="W15" s="162"/>
      <c r="X15" s="162"/>
      <c r="Y15" s="162"/>
      <c r="Z15" s="162"/>
      <c r="AA15" s="162"/>
      <c r="AB15" s="162"/>
      <c r="AC15" s="162"/>
      <c r="AD15" s="162"/>
    </row>
    <row r="16" spans="2:30" ht="21" customHeight="1" x14ac:dyDescent="0.3">
      <c r="B16" s="162"/>
      <c r="C16" s="346"/>
      <c r="D16" s="164"/>
      <c r="E16" s="356"/>
      <c r="F16" s="356"/>
      <c r="G16" s="356"/>
      <c r="H16" s="547"/>
      <c r="I16" s="547"/>
      <c r="J16" s="547"/>
      <c r="K16" s="547"/>
      <c r="L16" s="547"/>
      <c r="M16" s="547"/>
      <c r="N16" s="184"/>
      <c r="O16" s="184"/>
      <c r="P16" s="184"/>
      <c r="Q16" s="354" t="s">
        <v>966</v>
      </c>
      <c r="R16" s="326" t="s">
        <v>1382</v>
      </c>
      <c r="S16" s="327" t="s">
        <v>13</v>
      </c>
      <c r="T16" s="618" t="s">
        <v>1037</v>
      </c>
      <c r="U16" s="619"/>
      <c r="V16" s="620"/>
      <c r="W16" s="162"/>
      <c r="X16" s="162"/>
      <c r="Y16" s="162"/>
      <c r="Z16" s="162"/>
      <c r="AA16" s="162"/>
      <c r="AB16" s="162"/>
      <c r="AC16" s="162"/>
      <c r="AD16" s="162"/>
    </row>
    <row r="17" spans="2:30" ht="21" customHeight="1" x14ac:dyDescent="0.3">
      <c r="B17" s="162"/>
      <c r="C17" s="346"/>
      <c r="D17" s="164"/>
      <c r="E17" s="356"/>
      <c r="F17" s="356"/>
      <c r="G17" s="356"/>
      <c r="H17" s="438"/>
      <c r="I17" s="438"/>
      <c r="J17" s="438"/>
      <c r="K17" s="355" t="s">
        <v>1140</v>
      </c>
      <c r="L17" s="438"/>
      <c r="M17" s="438"/>
      <c r="N17" s="184"/>
      <c r="O17" s="184"/>
      <c r="P17" s="184"/>
      <c r="Q17" s="323" t="s">
        <v>1129</v>
      </c>
      <c r="R17" s="326" t="s">
        <v>1381</v>
      </c>
      <c r="S17" s="327" t="s">
        <v>23</v>
      </c>
      <c r="T17" s="618"/>
      <c r="U17" s="619"/>
      <c r="V17" s="620"/>
      <c r="W17" s="162"/>
      <c r="X17" s="162"/>
      <c r="Y17" s="162"/>
      <c r="Z17" s="162"/>
      <c r="AA17" s="162"/>
      <c r="AB17" s="162"/>
      <c r="AC17" s="162"/>
      <c r="AD17" s="162"/>
    </row>
    <row r="18" spans="2:30" ht="27.45" customHeight="1" x14ac:dyDescent="0.3">
      <c r="B18" s="162"/>
      <c r="C18" s="346"/>
      <c r="D18" s="353"/>
      <c r="E18" s="356"/>
      <c r="F18" s="356"/>
      <c r="G18" s="356"/>
      <c r="H18" s="356"/>
      <c r="I18" s="357" t="s">
        <v>1141</v>
      </c>
      <c r="J18" s="356"/>
      <c r="K18" s="179" t="s">
        <v>1380</v>
      </c>
      <c r="L18" s="162"/>
      <c r="M18" s="351" t="s">
        <v>1139</v>
      </c>
      <c r="N18" s="184"/>
      <c r="O18" s="184"/>
      <c r="P18" s="184"/>
      <c r="Q18" s="354" t="s">
        <v>26</v>
      </c>
      <c r="R18" s="327" t="s">
        <v>12</v>
      </c>
      <c r="S18" s="327" t="s">
        <v>13</v>
      </c>
      <c r="T18" s="436" t="s">
        <v>1104</v>
      </c>
      <c r="U18" s="321"/>
      <c r="V18" s="321"/>
      <c r="W18" s="162"/>
      <c r="X18" s="162"/>
      <c r="Y18" s="162"/>
      <c r="Z18" s="162"/>
      <c r="AA18" s="162"/>
      <c r="AB18" s="162"/>
      <c r="AC18" s="162"/>
      <c r="AD18" s="162"/>
    </row>
    <row r="19" spans="2:30" ht="22.5" customHeight="1" x14ac:dyDescent="0.3">
      <c r="B19" s="162"/>
      <c r="C19" s="346"/>
      <c r="D19" s="353"/>
      <c r="E19" s="352"/>
      <c r="F19" s="352"/>
      <c r="G19" s="352"/>
      <c r="H19" s="352"/>
      <c r="I19" s="348" t="s">
        <v>1392</v>
      </c>
      <c r="J19" s="352"/>
      <c r="K19" s="179" t="s">
        <v>1379</v>
      </c>
      <c r="L19" s="162"/>
      <c r="M19" s="349" t="s">
        <v>1109</v>
      </c>
      <c r="N19" s="184"/>
      <c r="O19" s="184"/>
      <c r="P19" s="184"/>
      <c r="Q19" s="601" t="s">
        <v>14</v>
      </c>
      <c r="R19" s="605" t="s">
        <v>1370</v>
      </c>
      <c r="S19" s="606" t="s">
        <v>1378</v>
      </c>
      <c r="T19" s="602" t="s">
        <v>1094</v>
      </c>
      <c r="U19" s="602"/>
      <c r="V19" s="603"/>
      <c r="W19" s="162"/>
      <c r="X19" s="162"/>
      <c r="Y19" s="162"/>
      <c r="Z19" s="162"/>
      <c r="AA19" s="162"/>
      <c r="AB19" s="162"/>
      <c r="AC19" s="162"/>
      <c r="AD19" s="162"/>
    </row>
    <row r="20" spans="2:30" ht="22.5" customHeight="1" x14ac:dyDescent="0.3">
      <c r="B20" s="162"/>
      <c r="C20" s="346"/>
      <c r="D20" s="346"/>
      <c r="E20" s="346"/>
      <c r="F20" s="346"/>
      <c r="G20" s="205"/>
      <c r="H20" s="205"/>
      <c r="I20" s="348" t="s">
        <v>1138</v>
      </c>
      <c r="J20" s="340"/>
      <c r="K20" s="179" t="s">
        <v>1377</v>
      </c>
      <c r="L20" s="162"/>
      <c r="M20" s="348" t="s">
        <v>1134</v>
      </c>
      <c r="N20" s="184"/>
      <c r="O20" s="184"/>
      <c r="P20" s="184"/>
      <c r="Q20" s="601"/>
      <c r="R20" s="605"/>
      <c r="S20" s="607"/>
      <c r="T20" s="602"/>
      <c r="U20" s="602"/>
      <c r="V20" s="603"/>
      <c r="W20" s="162"/>
      <c r="X20" s="162"/>
      <c r="Y20" s="162"/>
      <c r="Z20" s="162"/>
      <c r="AA20" s="162"/>
      <c r="AB20" s="162"/>
      <c r="AC20" s="162"/>
      <c r="AD20" s="162"/>
    </row>
    <row r="21" spans="2:30" ht="27" customHeight="1" x14ac:dyDescent="0.3">
      <c r="B21" s="162"/>
      <c r="C21" s="346"/>
      <c r="D21" s="346"/>
      <c r="E21" s="346"/>
      <c r="F21" s="346"/>
      <c r="G21" s="341"/>
      <c r="H21" s="341"/>
      <c r="I21" s="345" t="s">
        <v>1136</v>
      </c>
      <c r="J21" s="230"/>
      <c r="K21" s="348" t="s">
        <v>1137</v>
      </c>
      <c r="L21" s="162"/>
      <c r="M21" s="345" t="s">
        <v>1133</v>
      </c>
      <c r="N21" s="184"/>
      <c r="O21" s="184"/>
      <c r="P21" s="184"/>
      <c r="Q21" s="323" t="s">
        <v>1132</v>
      </c>
      <c r="R21" s="327" t="s">
        <v>1376</v>
      </c>
      <c r="S21" s="327" t="s">
        <v>1375</v>
      </c>
      <c r="T21" s="437" t="s">
        <v>1080</v>
      </c>
      <c r="U21" s="322"/>
      <c r="V21" s="347"/>
      <c r="W21" s="342"/>
      <c r="X21" s="162"/>
      <c r="Y21" s="162"/>
      <c r="Z21" s="162"/>
      <c r="AA21" s="162"/>
      <c r="AB21" s="162"/>
      <c r="AC21" s="162"/>
      <c r="AD21" s="162"/>
    </row>
    <row r="22" spans="2:30" ht="22.95" customHeight="1" x14ac:dyDescent="0.3">
      <c r="B22" s="162"/>
      <c r="C22" s="346"/>
      <c r="D22" s="346"/>
      <c r="E22" s="346"/>
      <c r="F22" s="346"/>
      <c r="G22" s="341"/>
      <c r="H22" s="341"/>
      <c r="I22" s="341"/>
      <c r="J22" s="230"/>
      <c r="K22" s="345" t="s">
        <v>1135</v>
      </c>
      <c r="L22" s="162"/>
      <c r="M22" s="341"/>
      <c r="N22" s="184"/>
      <c r="O22" s="184"/>
      <c r="P22" s="184"/>
      <c r="Q22" s="323" t="s">
        <v>1131</v>
      </c>
      <c r="R22" s="327" t="s">
        <v>18</v>
      </c>
      <c r="S22" s="605" t="s">
        <v>1127</v>
      </c>
      <c r="T22" s="437" t="s">
        <v>1078</v>
      </c>
      <c r="U22" s="344"/>
      <c r="V22" s="343"/>
      <c r="W22" s="342"/>
      <c r="X22" s="162"/>
      <c r="Y22" s="162"/>
      <c r="Z22" s="162"/>
      <c r="AA22" s="162"/>
      <c r="AB22" s="162"/>
      <c r="AC22" s="162"/>
      <c r="AD22" s="162"/>
    </row>
    <row r="23" spans="2:30" ht="22.95" customHeight="1" x14ac:dyDescent="0.3">
      <c r="B23" s="162"/>
      <c r="C23" s="346"/>
      <c r="D23" s="346"/>
      <c r="E23" s="346"/>
      <c r="F23" s="346"/>
      <c r="G23" s="341"/>
      <c r="H23" s="341"/>
      <c r="I23" s="341"/>
      <c r="J23" s="230"/>
      <c r="K23" s="341"/>
      <c r="L23" s="162"/>
      <c r="M23" s="341"/>
      <c r="N23" s="184"/>
      <c r="O23" s="184"/>
      <c r="P23" s="184"/>
      <c r="Q23" s="623" t="s">
        <v>1374</v>
      </c>
      <c r="R23" s="599" t="s">
        <v>1130</v>
      </c>
      <c r="S23" s="605"/>
      <c r="T23" s="436" t="s">
        <v>1033</v>
      </c>
      <c r="U23" s="344"/>
      <c r="V23" s="343"/>
      <c r="W23" s="342"/>
      <c r="X23" s="162"/>
      <c r="Y23" s="162"/>
      <c r="Z23" s="162"/>
      <c r="AA23" s="162"/>
      <c r="AB23" s="162"/>
      <c r="AC23" s="162"/>
      <c r="AD23" s="162"/>
    </row>
    <row r="24" spans="2:30" ht="18.75" customHeight="1" x14ac:dyDescent="0.3">
      <c r="B24" s="162"/>
      <c r="C24" s="162"/>
      <c r="D24" s="162"/>
      <c r="E24" s="162"/>
      <c r="F24" s="162"/>
      <c r="G24" s="341"/>
      <c r="H24" s="341"/>
      <c r="I24" s="340"/>
      <c r="J24" s="166"/>
      <c r="K24" s="168"/>
      <c r="L24" s="166"/>
      <c r="M24" s="162"/>
      <c r="N24" s="339"/>
      <c r="O24" s="339"/>
      <c r="P24" s="339"/>
      <c r="Q24" s="624"/>
      <c r="R24" s="600"/>
      <c r="S24" s="605"/>
      <c r="T24" s="436" t="s">
        <v>1030</v>
      </c>
      <c r="U24" s="435"/>
      <c r="V24" s="434"/>
      <c r="W24" s="162"/>
      <c r="X24" s="162"/>
      <c r="Y24" s="162"/>
      <c r="Z24" s="162"/>
      <c r="AA24" s="162"/>
      <c r="AB24" s="162"/>
      <c r="AC24" s="162"/>
      <c r="AD24" s="162"/>
    </row>
    <row r="25" spans="2:30" ht="18" customHeight="1" x14ac:dyDescent="0.3">
      <c r="B25" s="162"/>
      <c r="C25" s="162"/>
      <c r="D25" s="162"/>
      <c r="E25" s="162"/>
      <c r="F25" s="162"/>
      <c r="G25" s="203"/>
      <c r="H25" s="203"/>
      <c r="I25" s="173"/>
      <c r="J25" s="173"/>
      <c r="K25" s="168"/>
      <c r="L25" s="336" t="s">
        <v>966</v>
      </c>
      <c r="M25" s="162"/>
      <c r="N25" s="166"/>
      <c r="O25" s="162"/>
      <c r="P25" s="162"/>
      <c r="Q25" s="623" t="s">
        <v>1373</v>
      </c>
      <c r="R25" s="599" t="s">
        <v>20</v>
      </c>
      <c r="S25" s="605"/>
      <c r="T25" s="433" t="s">
        <v>1391</v>
      </c>
      <c r="U25" s="335"/>
      <c r="V25" s="335"/>
      <c r="W25" s="162"/>
      <c r="X25" s="162"/>
      <c r="Y25" s="162"/>
      <c r="Z25" s="162"/>
      <c r="AA25" s="162"/>
      <c r="AB25" s="162"/>
      <c r="AC25" s="162"/>
      <c r="AD25" s="162"/>
    </row>
    <row r="26" spans="2:30" ht="19.5" customHeight="1" x14ac:dyDescent="0.3">
      <c r="B26" s="166"/>
      <c r="C26" s="162"/>
      <c r="D26" s="162"/>
      <c r="E26" s="162"/>
      <c r="F26" s="162"/>
      <c r="G26" s="162"/>
      <c r="H26" s="162"/>
      <c r="I26" s="162"/>
      <c r="J26" s="162"/>
      <c r="K26" s="174"/>
      <c r="L26" s="328" t="s">
        <v>38</v>
      </c>
      <c r="M26" s="162"/>
      <c r="N26" s="166"/>
      <c r="O26" s="162"/>
      <c r="P26" s="162"/>
      <c r="Q26" s="624"/>
      <c r="R26" s="600"/>
      <c r="S26" s="605"/>
      <c r="T26" s="325" t="s">
        <v>1077</v>
      </c>
      <c r="U26" s="324"/>
      <c r="V26" s="333"/>
      <c r="W26" s="162"/>
      <c r="X26" s="162"/>
      <c r="Y26" s="162"/>
      <c r="Z26" s="162"/>
      <c r="AA26" s="162"/>
      <c r="AB26" s="162"/>
      <c r="AC26" s="162"/>
      <c r="AD26" s="162"/>
    </row>
    <row r="27" spans="2:30" ht="27" customHeight="1" x14ac:dyDescent="0.3">
      <c r="B27" s="162"/>
      <c r="C27" s="162"/>
      <c r="D27" s="162"/>
      <c r="E27" s="162"/>
      <c r="F27" s="162"/>
      <c r="G27" s="162"/>
      <c r="H27" s="162"/>
      <c r="I27" s="162"/>
      <c r="J27" s="162"/>
      <c r="K27" s="163"/>
      <c r="L27" s="179" t="s">
        <v>1037</v>
      </c>
      <c r="M27" s="162"/>
      <c r="N27" s="173"/>
      <c r="O27" s="162"/>
      <c r="P27" s="162"/>
      <c r="Q27" s="323" t="s">
        <v>21</v>
      </c>
      <c r="R27" s="327" t="s">
        <v>1345</v>
      </c>
      <c r="S27" s="334" t="s">
        <v>23</v>
      </c>
      <c r="T27" s="433" t="s">
        <v>1372</v>
      </c>
      <c r="U27" s="321"/>
      <c r="V27" s="321"/>
      <c r="W27" s="162"/>
      <c r="X27" s="162"/>
      <c r="Y27" s="162"/>
      <c r="Z27" s="162"/>
      <c r="AA27" s="162"/>
      <c r="AB27" s="162"/>
      <c r="AC27" s="162"/>
      <c r="AD27" s="162"/>
    </row>
    <row r="28" spans="2:30" ht="24" customHeight="1" x14ac:dyDescent="0.3">
      <c r="B28" s="162"/>
      <c r="C28" s="162"/>
      <c r="D28" s="162"/>
      <c r="E28" s="162"/>
      <c r="F28" s="162"/>
      <c r="G28" s="162"/>
      <c r="H28" s="162"/>
      <c r="I28" s="162"/>
      <c r="J28" s="162"/>
      <c r="K28" s="163"/>
      <c r="L28" s="180" t="s">
        <v>1128</v>
      </c>
      <c r="M28" s="162"/>
      <c r="N28" s="162"/>
      <c r="O28" s="162"/>
      <c r="P28" s="162"/>
      <c r="Q28" s="323" t="s">
        <v>27</v>
      </c>
      <c r="R28" s="327" t="s">
        <v>28</v>
      </c>
      <c r="S28" s="332" t="s">
        <v>29</v>
      </c>
      <c r="T28" s="621" t="s">
        <v>1371</v>
      </c>
      <c r="U28" s="621"/>
      <c r="V28" s="621"/>
      <c r="W28" s="162"/>
      <c r="X28" s="162"/>
      <c r="Y28" s="162"/>
      <c r="Z28" s="162"/>
      <c r="AA28" s="162"/>
      <c r="AB28" s="162"/>
      <c r="AC28" s="162"/>
      <c r="AD28" s="162"/>
    </row>
    <row r="29" spans="2:30" ht="21.45" customHeight="1" x14ac:dyDescent="0.3">
      <c r="B29" s="162"/>
      <c r="C29" s="162"/>
      <c r="D29" s="162"/>
      <c r="E29" s="162"/>
      <c r="F29" s="162"/>
      <c r="G29" s="162"/>
      <c r="H29" s="162"/>
      <c r="J29" s="162"/>
      <c r="K29" s="162"/>
      <c r="L29" s="261" t="s">
        <v>1126</v>
      </c>
      <c r="M29" s="162"/>
      <c r="N29" s="162"/>
      <c r="O29" s="162"/>
      <c r="P29" s="162"/>
      <c r="Q29" s="432" t="s">
        <v>24</v>
      </c>
      <c r="R29" s="327" t="s">
        <v>60</v>
      </c>
      <c r="S29" s="332" t="s">
        <v>25</v>
      </c>
      <c r="T29" s="621"/>
      <c r="U29" s="621"/>
      <c r="V29" s="621"/>
      <c r="W29" s="162"/>
      <c r="X29" s="162"/>
      <c r="Y29" s="162"/>
      <c r="Z29" s="162"/>
      <c r="AA29" s="162"/>
      <c r="AB29" s="162"/>
      <c r="AC29" s="162"/>
      <c r="AD29" s="162"/>
    </row>
    <row r="30" spans="2:30" ht="26.25" customHeight="1" x14ac:dyDescent="0.4">
      <c r="B30" s="162"/>
      <c r="C30" s="162"/>
      <c r="D30" s="162"/>
      <c r="E30" s="441" t="s">
        <v>16</v>
      </c>
      <c r="F30" s="265"/>
      <c r="G30" s="162"/>
      <c r="H30" s="331" t="s">
        <v>26</v>
      </c>
      <c r="I30" s="162"/>
      <c r="J30" s="330" t="s">
        <v>1125</v>
      </c>
      <c r="K30" s="329"/>
      <c r="L30" s="162"/>
      <c r="M30" s="329"/>
      <c r="N30" s="162"/>
      <c r="O30" s="162"/>
      <c r="P30" s="162"/>
      <c r="Q30" s="323" t="s">
        <v>564</v>
      </c>
      <c r="R30" s="431" t="s">
        <v>1370</v>
      </c>
      <c r="S30" s="430" t="s">
        <v>1127</v>
      </c>
      <c r="T30" s="344" t="s">
        <v>1369</v>
      </c>
      <c r="U30" s="322"/>
      <c r="V30" s="322"/>
      <c r="W30" s="162"/>
      <c r="X30" s="162"/>
      <c r="Y30" s="162"/>
      <c r="Z30" s="162"/>
      <c r="AA30" s="162"/>
      <c r="AB30" s="162"/>
      <c r="AC30" s="162"/>
      <c r="AD30" s="162"/>
    </row>
    <row r="31" spans="2:30" ht="18.75" customHeight="1" x14ac:dyDescent="0.3">
      <c r="B31" s="162"/>
      <c r="C31" s="162"/>
      <c r="D31" s="162"/>
      <c r="E31" s="442" t="s">
        <v>1018</v>
      </c>
      <c r="F31" s="168"/>
      <c r="G31" s="162"/>
      <c r="H31" s="328" t="s">
        <v>1124</v>
      </c>
      <c r="I31" s="166"/>
      <c r="J31" s="263" t="s">
        <v>1123</v>
      </c>
      <c r="K31" s="162"/>
      <c r="L31" s="162"/>
      <c r="M31" s="162"/>
      <c r="N31" s="162"/>
      <c r="O31" s="162"/>
      <c r="P31" s="162"/>
      <c r="Q31" s="601" t="s">
        <v>30</v>
      </c>
      <c r="R31" s="605" t="s">
        <v>12</v>
      </c>
      <c r="S31" s="597" t="s">
        <v>31</v>
      </c>
      <c r="T31" s="359" t="s">
        <v>1050</v>
      </c>
      <c r="U31" s="324"/>
      <c r="V31" s="324"/>
      <c r="W31" s="229"/>
      <c r="X31" s="162"/>
      <c r="Y31" s="162"/>
      <c r="Z31" s="162"/>
      <c r="AA31" s="162"/>
      <c r="AB31" s="162"/>
      <c r="AC31" s="162"/>
      <c r="AD31" s="162"/>
    </row>
    <row r="32" spans="2:30" ht="19.5" customHeight="1" x14ac:dyDescent="0.3">
      <c r="B32" s="162"/>
      <c r="C32" s="162"/>
      <c r="D32" s="162"/>
      <c r="E32" s="268" t="s">
        <v>1108</v>
      </c>
      <c r="F32" s="184"/>
      <c r="G32" s="163"/>
      <c r="H32" s="179" t="s">
        <v>1104</v>
      </c>
      <c r="I32" s="173"/>
      <c r="J32" s="263" t="s">
        <v>1122</v>
      </c>
      <c r="K32" s="162"/>
      <c r="L32" s="162"/>
      <c r="M32" s="162"/>
      <c r="N32" s="162"/>
      <c r="O32" s="162"/>
      <c r="P32" s="162"/>
      <c r="Q32" s="604"/>
      <c r="R32" s="605"/>
      <c r="S32" s="604"/>
      <c r="T32" s="359" t="s">
        <v>1046</v>
      </c>
      <c r="U32" s="324"/>
      <c r="V32" s="324"/>
      <c r="W32" s="229"/>
      <c r="X32" s="162"/>
      <c r="Y32" s="162"/>
      <c r="Z32" s="162"/>
      <c r="AA32" s="162"/>
      <c r="AB32" s="162"/>
      <c r="AC32" s="162"/>
      <c r="AD32" s="162"/>
    </row>
    <row r="33" spans="2:30" ht="19.5" customHeight="1" x14ac:dyDescent="0.3">
      <c r="B33" s="162"/>
      <c r="C33" s="162"/>
      <c r="D33" s="162"/>
      <c r="E33" s="178" t="s">
        <v>1101</v>
      </c>
      <c r="F33" s="169"/>
      <c r="G33" s="166"/>
      <c r="H33" s="172" t="s">
        <v>1121</v>
      </c>
      <c r="I33" s="169"/>
      <c r="J33" s="262" t="s">
        <v>1120</v>
      </c>
      <c r="K33" s="162"/>
      <c r="L33" s="168"/>
      <c r="M33" s="162"/>
      <c r="N33" s="162"/>
      <c r="O33" s="162"/>
      <c r="P33" s="162"/>
      <c r="Q33" s="609"/>
      <c r="R33" s="610"/>
      <c r="S33" s="610"/>
      <c r="T33" s="429"/>
      <c r="U33" s="174"/>
      <c r="V33" s="174"/>
      <c r="W33" s="162"/>
      <c r="X33" s="162"/>
      <c r="Y33" s="162"/>
      <c r="Z33" s="162"/>
      <c r="AA33" s="162"/>
      <c r="AB33" s="162"/>
      <c r="AC33" s="162"/>
      <c r="AD33" s="162"/>
    </row>
    <row r="34" spans="2:30" ht="13.95" customHeight="1" x14ac:dyDescent="0.3">
      <c r="B34" s="162"/>
      <c r="C34" s="189"/>
      <c r="D34" s="162"/>
      <c r="E34" s="180" t="s">
        <v>1119</v>
      </c>
      <c r="F34" s="169"/>
      <c r="G34" s="166"/>
      <c r="H34" s="171" t="s">
        <v>1118</v>
      </c>
      <c r="I34" s="169"/>
      <c r="J34" s="169"/>
      <c r="K34" s="169"/>
      <c r="L34" s="240"/>
      <c r="M34" s="162"/>
      <c r="N34" s="162"/>
      <c r="O34" s="162"/>
      <c r="P34" s="162"/>
      <c r="Q34" s="593"/>
      <c r="R34" s="593"/>
      <c r="S34" s="593"/>
      <c r="T34" s="429"/>
      <c r="U34" s="174"/>
      <c r="V34" s="174"/>
      <c r="W34" s="162"/>
      <c r="X34" s="162"/>
      <c r="Y34" s="162"/>
      <c r="Z34" s="162"/>
      <c r="AA34" s="162"/>
      <c r="AB34" s="162"/>
      <c r="AC34" s="162"/>
      <c r="AD34" s="162"/>
    </row>
    <row r="35" spans="2:30" ht="21.45" customHeight="1" x14ac:dyDescent="0.45">
      <c r="B35" s="162"/>
      <c r="C35" s="162"/>
      <c r="D35" s="162"/>
      <c r="E35" s="176" t="s">
        <v>1117</v>
      </c>
      <c r="F35" s="162"/>
      <c r="G35" s="173"/>
      <c r="H35" s="173"/>
      <c r="I35" s="173"/>
      <c r="J35" s="173"/>
      <c r="K35" s="163"/>
      <c r="L35" s="611"/>
      <c r="M35" s="320"/>
      <c r="N35" s="162"/>
      <c r="O35" s="162"/>
      <c r="P35" s="162"/>
      <c r="Q35" s="162"/>
      <c r="R35" s="162"/>
      <c r="S35" s="162" t="s">
        <v>32</v>
      </c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</row>
    <row r="36" spans="2:30" ht="24" customHeight="1" x14ac:dyDescent="0.6"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611"/>
      <c r="M36" s="166"/>
      <c r="N36" s="162"/>
      <c r="O36" s="162"/>
      <c r="P36" s="162"/>
      <c r="Q36" s="162"/>
      <c r="R36" s="162"/>
      <c r="S36" s="162" t="s">
        <v>1116</v>
      </c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</row>
    <row r="37" spans="2:30" ht="14.25" customHeight="1" x14ac:dyDescent="0.3">
      <c r="B37" s="162"/>
      <c r="C37" s="162"/>
      <c r="D37" s="166"/>
      <c r="E37" s="162"/>
      <c r="F37" s="162"/>
      <c r="G37" s="162"/>
      <c r="H37" s="162"/>
      <c r="I37" s="162"/>
      <c r="J37" s="162"/>
      <c r="K37" s="163"/>
      <c r="L37" s="319"/>
      <c r="M37" s="166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</row>
    <row r="38" spans="2:30" ht="14.25" customHeight="1" x14ac:dyDescent="0.3">
      <c r="B38" s="162"/>
      <c r="C38" s="162"/>
      <c r="D38" s="166"/>
      <c r="E38" s="162"/>
      <c r="F38" s="162"/>
      <c r="G38" s="162"/>
      <c r="H38" s="301" t="s">
        <v>38</v>
      </c>
      <c r="I38" s="162"/>
      <c r="J38" s="162"/>
      <c r="K38" s="162"/>
      <c r="L38" s="245"/>
      <c r="M38" s="258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</row>
    <row r="39" spans="2:30" ht="14.25" customHeight="1" x14ac:dyDescent="0.3">
      <c r="B39" s="162"/>
      <c r="C39" s="162"/>
      <c r="D39" s="173"/>
      <c r="E39" s="162"/>
      <c r="F39" s="162"/>
      <c r="G39" s="163"/>
      <c r="H39" s="268" t="s">
        <v>1108</v>
      </c>
      <c r="I39" s="163"/>
      <c r="J39" s="163"/>
      <c r="K39" s="203"/>
      <c r="L39" s="167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</row>
    <row r="40" spans="2:30" ht="18.75" customHeight="1" x14ac:dyDescent="0.4">
      <c r="B40" s="318" t="s">
        <v>1115</v>
      </c>
      <c r="C40" s="162"/>
      <c r="D40" s="162"/>
      <c r="E40" s="245"/>
      <c r="G40" s="317"/>
      <c r="H40" s="316" t="s">
        <v>1114</v>
      </c>
      <c r="I40" s="315"/>
      <c r="J40" s="315"/>
      <c r="K40" s="264"/>
      <c r="L40" s="253"/>
      <c r="M40" s="162"/>
      <c r="N40" s="166"/>
      <c r="O40" s="166"/>
      <c r="P40" s="265"/>
      <c r="Q40" s="162"/>
      <c r="R40" s="265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</row>
    <row r="41" spans="2:30" ht="14.25" customHeight="1" x14ac:dyDescent="0.3">
      <c r="B41" s="176" t="s">
        <v>1113</v>
      </c>
      <c r="C41" s="162"/>
      <c r="D41" s="162"/>
      <c r="E41" s="193"/>
      <c r="F41" s="193"/>
      <c r="G41" s="308"/>
      <c r="H41" s="314" t="s">
        <v>1112</v>
      </c>
      <c r="I41" s="205"/>
      <c r="J41" s="205"/>
      <c r="K41" s="294"/>
      <c r="L41" s="239"/>
      <c r="M41" s="162"/>
      <c r="N41" s="166"/>
      <c r="O41" s="166"/>
      <c r="P41" s="166"/>
      <c r="Q41" s="162"/>
      <c r="R41" s="166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</row>
    <row r="42" spans="2:30" ht="24" customHeight="1" x14ac:dyDescent="0.45">
      <c r="B42" s="162"/>
      <c r="C42" s="162"/>
      <c r="D42" s="162"/>
      <c r="E42" s="193"/>
      <c r="F42" s="612" t="s">
        <v>34</v>
      </c>
      <c r="G42" s="613"/>
      <c r="H42" s="614"/>
      <c r="I42" s="313"/>
      <c r="J42" s="313"/>
      <c r="K42" s="313"/>
      <c r="L42" s="312"/>
      <c r="M42" s="311"/>
      <c r="N42" s="168"/>
      <c r="O42" s="168"/>
      <c r="P42" s="205"/>
      <c r="Q42" s="162"/>
      <c r="R42" s="205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</row>
    <row r="43" spans="2:30" ht="20.25" customHeight="1" x14ac:dyDescent="0.4">
      <c r="B43" s="265"/>
      <c r="C43" s="305"/>
      <c r="D43" s="305"/>
      <c r="E43" s="193"/>
      <c r="F43" s="615" t="s">
        <v>1111</v>
      </c>
      <c r="G43" s="616"/>
      <c r="H43" s="617"/>
      <c r="I43" s="310"/>
      <c r="J43" s="310"/>
      <c r="K43" s="310"/>
      <c r="L43" s="309"/>
      <c r="M43" s="308"/>
      <c r="N43" s="307" t="s">
        <v>1096</v>
      </c>
      <c r="O43" s="306"/>
      <c r="P43" s="205"/>
      <c r="Q43" s="305"/>
      <c r="R43" s="2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</row>
    <row r="44" spans="2:30" ht="14.25" customHeight="1" x14ac:dyDescent="0.3">
      <c r="B44" s="304"/>
      <c r="C44" s="162"/>
      <c r="D44" s="162"/>
      <c r="E44" s="193"/>
      <c r="F44" s="549" t="s">
        <v>1110</v>
      </c>
      <c r="G44" s="557"/>
      <c r="H44" s="550"/>
      <c r="I44" s="241"/>
      <c r="J44" s="241"/>
      <c r="K44" s="162"/>
      <c r="L44" s="163"/>
      <c r="M44" s="162"/>
      <c r="N44" s="303" t="s">
        <v>1109</v>
      </c>
      <c r="O44" s="300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</row>
    <row r="45" spans="2:30" ht="14.25" customHeight="1" x14ac:dyDescent="0.3">
      <c r="B45" s="302"/>
      <c r="C45" s="162"/>
      <c r="D45" s="162"/>
      <c r="E45" s="301" t="s">
        <v>40</v>
      </c>
      <c r="F45" s="561" t="s">
        <v>1368</v>
      </c>
      <c r="G45" s="562"/>
      <c r="H45" s="563"/>
      <c r="I45" s="241"/>
      <c r="J45" s="241"/>
      <c r="K45" s="162"/>
      <c r="L45" s="234"/>
      <c r="M45" s="162"/>
      <c r="N45" s="268" t="s">
        <v>1108</v>
      </c>
      <c r="O45" s="300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</row>
    <row r="46" spans="2:30" ht="14.25" customHeight="1" x14ac:dyDescent="0.3">
      <c r="B46" s="162"/>
      <c r="C46" s="162"/>
      <c r="D46" s="162"/>
      <c r="E46" s="276" t="s">
        <v>1094</v>
      </c>
      <c r="F46" s="558" t="s">
        <v>1094</v>
      </c>
      <c r="G46" s="559"/>
      <c r="H46" s="560"/>
      <c r="I46" s="264"/>
      <c r="J46" s="264"/>
      <c r="K46" s="174"/>
      <c r="L46" s="174"/>
      <c r="M46" s="162"/>
      <c r="N46" s="260" t="s">
        <v>1080</v>
      </c>
      <c r="O46" s="245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</row>
    <row r="47" spans="2:30" ht="19.5" customHeight="1" x14ac:dyDescent="0.3">
      <c r="B47" s="169"/>
      <c r="C47" s="162"/>
      <c r="D47" s="162"/>
      <c r="E47" s="172" t="s">
        <v>1107</v>
      </c>
      <c r="F47" s="163"/>
      <c r="G47" s="206"/>
      <c r="H47" s="299" t="s">
        <v>1036</v>
      </c>
      <c r="I47" s="264"/>
      <c r="J47" s="264"/>
      <c r="K47" s="174"/>
      <c r="L47" s="174"/>
      <c r="M47" s="428" t="s">
        <v>360</v>
      </c>
      <c r="N47" s="427" t="s">
        <v>1106</v>
      </c>
      <c r="O47" s="245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</row>
    <row r="48" spans="2:30" ht="14.25" customHeight="1" x14ac:dyDescent="0.3">
      <c r="B48" s="162"/>
      <c r="C48" s="166"/>
      <c r="D48" s="162"/>
      <c r="E48" s="171" t="s">
        <v>1105</v>
      </c>
      <c r="F48" s="169"/>
      <c r="G48" s="297"/>
      <c r="H48" s="231" t="s">
        <v>1104</v>
      </c>
      <c r="I48" s="162"/>
      <c r="J48" s="162"/>
      <c r="K48" s="162"/>
      <c r="L48" s="296"/>
      <c r="M48" s="172" t="s">
        <v>1103</v>
      </c>
      <c r="N48" s="426" t="s">
        <v>1102</v>
      </c>
      <c r="O48" s="264"/>
      <c r="P48" s="162"/>
      <c r="Q48" s="166"/>
      <c r="R48" s="166"/>
      <c r="S48" s="166"/>
      <c r="T48" s="168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</row>
    <row r="49" spans="2:30" ht="14.25" customHeight="1" x14ac:dyDescent="0.3">
      <c r="B49" s="162"/>
      <c r="C49" s="162"/>
      <c r="D49" s="162"/>
      <c r="E49" s="166"/>
      <c r="F49" s="169"/>
      <c r="G49" s="184"/>
      <c r="H49" s="178" t="s">
        <v>1101</v>
      </c>
      <c r="I49" s="173"/>
      <c r="J49" s="173"/>
      <c r="K49" s="173"/>
      <c r="L49" s="295"/>
      <c r="M49" s="298" t="s">
        <v>1100</v>
      </c>
      <c r="N49" s="264"/>
      <c r="O49" s="264"/>
      <c r="P49" s="162"/>
      <c r="Q49" s="162"/>
      <c r="R49" s="162"/>
      <c r="S49" s="162"/>
      <c r="T49" s="163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</row>
    <row r="50" spans="2:30" ht="20.25" customHeight="1" x14ac:dyDescent="0.3">
      <c r="B50" s="162"/>
      <c r="C50" s="166"/>
      <c r="D50" s="162"/>
      <c r="E50" s="162"/>
      <c r="F50" s="162"/>
      <c r="G50" s="169"/>
      <c r="H50" s="180" t="s">
        <v>1099</v>
      </c>
      <c r="I50" s="169"/>
      <c r="J50" s="169"/>
      <c r="K50" s="169"/>
      <c r="L50" s="293"/>
      <c r="M50" s="176" t="s">
        <v>1367</v>
      </c>
      <c r="N50" s="294"/>
      <c r="O50" s="264"/>
      <c r="P50" s="162"/>
      <c r="Q50" s="168"/>
      <c r="R50" s="166"/>
      <c r="S50" s="166"/>
      <c r="T50" s="237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</row>
    <row r="51" spans="2:30" ht="20.25" customHeight="1" x14ac:dyDescent="0.3">
      <c r="B51" s="162"/>
      <c r="C51" s="166"/>
      <c r="D51" s="162"/>
      <c r="E51" s="234"/>
      <c r="F51" s="162"/>
      <c r="G51" s="169"/>
      <c r="H51" s="176" t="s">
        <v>1098</v>
      </c>
      <c r="I51" s="169"/>
      <c r="J51" s="169"/>
      <c r="K51" s="169"/>
      <c r="L51" s="293"/>
      <c r="M51" s="216"/>
      <c r="N51" s="216"/>
      <c r="O51" s="292" t="s">
        <v>1097</v>
      </c>
      <c r="P51" s="162"/>
      <c r="Q51" s="162"/>
      <c r="R51" s="166"/>
      <c r="S51" s="166"/>
      <c r="T51" s="237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</row>
    <row r="52" spans="2:30" ht="20.25" customHeight="1" thickBot="1" x14ac:dyDescent="0.5">
      <c r="B52" s="291" t="s">
        <v>35</v>
      </c>
      <c r="C52" s="166"/>
      <c r="D52" s="162"/>
      <c r="E52" s="234"/>
      <c r="F52" s="162"/>
      <c r="G52" s="162"/>
      <c r="H52" s="162"/>
      <c r="I52" s="162"/>
      <c r="J52" s="162"/>
      <c r="K52" s="162"/>
      <c r="L52" s="234"/>
      <c r="M52" s="162"/>
      <c r="N52" s="216"/>
      <c r="O52" s="180" t="s">
        <v>1366</v>
      </c>
      <c r="P52" s="162"/>
      <c r="Q52" s="290" t="s">
        <v>490</v>
      </c>
      <c r="R52" s="166"/>
      <c r="S52" s="166"/>
      <c r="T52" s="237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</row>
    <row r="53" spans="2:30" ht="14.25" customHeight="1" x14ac:dyDescent="0.35">
      <c r="B53" s="289" t="s">
        <v>1095</v>
      </c>
      <c r="C53" s="264"/>
      <c r="D53" s="288"/>
      <c r="E53" s="288"/>
      <c r="F53" s="166"/>
      <c r="G53" s="162"/>
      <c r="H53" s="162"/>
      <c r="I53" s="162"/>
      <c r="J53" s="162"/>
      <c r="K53" s="162"/>
      <c r="L53" s="234"/>
      <c r="M53" s="329"/>
      <c r="N53" s="287"/>
      <c r="O53" s="286" t="s">
        <v>1096</v>
      </c>
      <c r="P53" s="162"/>
      <c r="Q53" s="285" t="s">
        <v>1095</v>
      </c>
      <c r="R53" s="162"/>
      <c r="S53" s="284"/>
      <c r="T53" s="163"/>
      <c r="U53" s="166"/>
      <c r="V53" s="162"/>
      <c r="W53" s="162"/>
      <c r="X53" s="162"/>
      <c r="Y53" s="162"/>
      <c r="Z53" s="162"/>
      <c r="AA53" s="162"/>
      <c r="AB53" s="162"/>
      <c r="AC53" s="162"/>
      <c r="AD53" s="162"/>
    </row>
    <row r="54" spans="2:30" ht="14.25" customHeight="1" x14ac:dyDescent="0.3">
      <c r="B54" s="283" t="s">
        <v>1018</v>
      </c>
      <c r="C54" s="163"/>
      <c r="D54" s="282" t="s">
        <v>1018</v>
      </c>
      <c r="E54" s="274"/>
      <c r="F54" s="184"/>
      <c r="G54" s="271"/>
      <c r="H54" s="271"/>
      <c r="I54" s="162"/>
      <c r="J54" s="162"/>
      <c r="K54" s="162"/>
      <c r="L54" s="162"/>
      <c r="M54" s="162"/>
      <c r="N54" s="251"/>
      <c r="O54" s="281" t="s">
        <v>1023</v>
      </c>
      <c r="P54" s="162"/>
      <c r="Q54" s="280" t="s">
        <v>1060</v>
      </c>
      <c r="R54" s="162"/>
      <c r="S54" s="162"/>
      <c r="T54" s="163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</row>
    <row r="55" spans="2:30" ht="14.25" customHeight="1" x14ac:dyDescent="0.3">
      <c r="B55" s="194"/>
      <c r="C55" s="163"/>
      <c r="D55" s="276" t="s">
        <v>1094</v>
      </c>
      <c r="E55" s="274"/>
      <c r="F55" s="279" t="s">
        <v>1141</v>
      </c>
      <c r="G55" s="271"/>
      <c r="H55" s="271"/>
      <c r="I55" s="162"/>
      <c r="J55" s="162"/>
      <c r="K55" s="162"/>
      <c r="L55" s="162"/>
      <c r="M55" s="162"/>
      <c r="N55" s="251"/>
      <c r="O55" s="278" t="s">
        <v>1093</v>
      </c>
      <c r="P55" s="162"/>
      <c r="Q55" s="185" t="s">
        <v>1365</v>
      </c>
      <c r="R55" s="162"/>
      <c r="S55" s="162"/>
      <c r="T55" s="163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</row>
    <row r="56" spans="2:30" ht="14.25" customHeight="1" x14ac:dyDescent="0.3">
      <c r="B56" s="277" t="s">
        <v>1092</v>
      </c>
      <c r="C56" s="163"/>
      <c r="D56" s="276" t="s">
        <v>1077</v>
      </c>
      <c r="E56" s="274"/>
      <c r="F56" s="275" t="s">
        <v>1091</v>
      </c>
      <c r="G56" s="271"/>
      <c r="H56" s="271"/>
      <c r="I56" s="162"/>
      <c r="J56" s="162"/>
      <c r="K56" s="162"/>
      <c r="L56" s="162"/>
      <c r="M56" s="162"/>
      <c r="N56" s="251"/>
      <c r="O56" s="171" t="s">
        <v>1090</v>
      </c>
      <c r="P56" s="162"/>
      <c r="Q56" s="185" t="s">
        <v>1089</v>
      </c>
      <c r="R56" s="162"/>
      <c r="S56" s="162"/>
      <c r="T56" s="163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</row>
    <row r="57" spans="2:30" ht="14.25" customHeight="1" x14ac:dyDescent="0.3">
      <c r="B57" s="185"/>
      <c r="C57" s="163"/>
      <c r="D57" s="273"/>
      <c r="E57" s="274"/>
      <c r="F57" s="268" t="s">
        <v>1050</v>
      </c>
      <c r="G57" s="271"/>
      <c r="H57" s="271"/>
      <c r="I57" s="162"/>
      <c r="J57" s="162"/>
      <c r="K57" s="162"/>
      <c r="L57" s="162"/>
      <c r="M57" s="166"/>
      <c r="N57" s="251"/>
      <c r="O57" s="264"/>
      <c r="P57" s="162"/>
      <c r="Q57" s="245"/>
      <c r="R57" s="162"/>
      <c r="S57" s="162"/>
      <c r="T57" s="163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</row>
    <row r="58" spans="2:30" ht="14.25" customHeight="1" x14ac:dyDescent="0.3">
      <c r="B58" s="168"/>
      <c r="C58" s="163"/>
      <c r="D58" s="273"/>
      <c r="E58" s="272"/>
      <c r="F58" s="268" t="s">
        <v>1046</v>
      </c>
      <c r="G58" s="271"/>
      <c r="H58" s="271"/>
      <c r="I58" s="162"/>
      <c r="J58" s="162"/>
      <c r="K58" s="162"/>
      <c r="L58" s="162"/>
      <c r="M58" s="166"/>
      <c r="N58" s="251"/>
      <c r="O58" s="264"/>
      <c r="P58" s="162"/>
      <c r="Q58" s="245"/>
      <c r="R58" s="162"/>
      <c r="S58" s="162"/>
      <c r="T58" s="163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</row>
    <row r="59" spans="2:30" ht="14.25" customHeight="1" x14ac:dyDescent="0.3">
      <c r="B59" s="168"/>
      <c r="C59" s="163"/>
      <c r="D59" s="270" t="s">
        <v>1088</v>
      </c>
      <c r="E59" s="269"/>
      <c r="F59" s="268" t="s">
        <v>1078</v>
      </c>
      <c r="G59" s="162"/>
      <c r="H59" s="162"/>
      <c r="I59" s="162"/>
      <c r="J59" s="162"/>
      <c r="K59" s="162"/>
      <c r="L59" s="162"/>
      <c r="M59" s="166"/>
      <c r="N59" s="251"/>
      <c r="O59" s="251"/>
      <c r="P59" s="162"/>
      <c r="Q59" s="167"/>
      <c r="R59" s="162"/>
      <c r="S59" s="162"/>
      <c r="T59" s="163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</row>
    <row r="60" spans="2:30" ht="14.25" customHeight="1" x14ac:dyDescent="0.3">
      <c r="B60" s="168"/>
      <c r="C60" s="163"/>
      <c r="D60" s="267" t="s">
        <v>1087</v>
      </c>
      <c r="E60" s="168"/>
      <c r="F60" s="211" t="s">
        <v>1086</v>
      </c>
      <c r="G60" s="162"/>
      <c r="H60" s="162"/>
      <c r="I60" s="162"/>
      <c r="J60" s="162"/>
      <c r="K60" s="205"/>
      <c r="L60" s="162"/>
      <c r="M60" s="166"/>
      <c r="N60" s="216"/>
      <c r="O60" s="216"/>
      <c r="P60" s="162"/>
      <c r="Q60" s="237"/>
      <c r="R60" s="162"/>
      <c r="S60" s="162"/>
      <c r="T60" s="163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</row>
    <row r="61" spans="2:30" ht="21" customHeight="1" x14ac:dyDescent="0.4">
      <c r="B61" s="163"/>
      <c r="C61" s="168"/>
      <c r="D61" s="168"/>
      <c r="E61" s="577" t="s">
        <v>36</v>
      </c>
      <c r="F61" s="578"/>
      <c r="G61" s="266"/>
      <c r="H61" s="577" t="s">
        <v>1085</v>
      </c>
      <c r="I61" s="578"/>
      <c r="J61" s="265"/>
      <c r="K61" s="264"/>
      <c r="L61" s="166"/>
      <c r="M61" s="544" t="s">
        <v>17</v>
      </c>
      <c r="N61" s="162"/>
      <c r="O61" s="162"/>
      <c r="P61" s="162"/>
      <c r="Q61" s="162"/>
      <c r="R61" s="162"/>
      <c r="S61" s="234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</row>
    <row r="62" spans="2:30" ht="14.25" customHeight="1" x14ac:dyDescent="0.3">
      <c r="B62" s="163"/>
      <c r="C62" s="168"/>
      <c r="D62" s="168"/>
      <c r="E62" s="551" t="s">
        <v>1084</v>
      </c>
      <c r="F62" s="552"/>
      <c r="G62" s="241"/>
      <c r="H62" s="549" t="s">
        <v>1083</v>
      </c>
      <c r="I62" s="550"/>
      <c r="J62" s="255"/>
      <c r="K62" s="241"/>
      <c r="L62" s="205"/>
      <c r="M62" s="545"/>
      <c r="N62" s="264"/>
      <c r="O62" s="162"/>
      <c r="P62" s="162"/>
      <c r="Q62" s="234"/>
      <c r="R62" s="162"/>
      <c r="S62" s="234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</row>
    <row r="63" spans="2:30" ht="14.25" customHeight="1" x14ac:dyDescent="0.3">
      <c r="B63" s="163"/>
      <c r="C63" s="168"/>
      <c r="D63" s="168"/>
      <c r="E63" s="549" t="s">
        <v>1364</v>
      </c>
      <c r="F63" s="550"/>
      <c r="G63" s="241"/>
      <c r="H63" s="573" t="s">
        <v>1082</v>
      </c>
      <c r="I63" s="574"/>
      <c r="J63" s="255"/>
      <c r="K63" s="241"/>
      <c r="L63" s="205"/>
      <c r="M63" s="425" t="s">
        <v>1058</v>
      </c>
      <c r="N63" s="162"/>
      <c r="P63" s="162"/>
      <c r="Q63" s="234"/>
      <c r="R63" s="162"/>
      <c r="S63" s="234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</row>
    <row r="64" spans="2:30" ht="17.25" customHeight="1" x14ac:dyDescent="0.45">
      <c r="B64" s="163"/>
      <c r="C64" s="168"/>
      <c r="D64" s="163"/>
      <c r="E64" s="551" t="s">
        <v>1081</v>
      </c>
      <c r="F64" s="552"/>
      <c r="G64" s="241"/>
      <c r="H64" s="548"/>
      <c r="I64" s="548"/>
      <c r="J64" s="241"/>
      <c r="K64" s="241"/>
      <c r="L64" s="162"/>
      <c r="M64" s="424" t="s">
        <v>1080</v>
      </c>
      <c r="N64" s="162"/>
      <c r="O64" s="162"/>
      <c r="P64" s="162"/>
      <c r="Q64" s="234"/>
      <c r="R64" s="162"/>
      <c r="S64" s="234"/>
      <c r="T64" s="259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</row>
    <row r="65" spans="2:30" ht="17.25" customHeight="1" x14ac:dyDescent="0.45">
      <c r="B65" s="162"/>
      <c r="C65" s="258"/>
      <c r="D65" s="163"/>
      <c r="E65" s="551" t="s">
        <v>1079</v>
      </c>
      <c r="F65" s="552"/>
      <c r="G65" s="241"/>
      <c r="H65" s="241"/>
      <c r="I65" s="241"/>
      <c r="J65" s="241"/>
      <c r="K65" s="241"/>
      <c r="L65" s="162"/>
      <c r="M65" s="423" t="s">
        <v>1363</v>
      </c>
      <c r="N65" s="622"/>
      <c r="O65" s="162"/>
      <c r="P65" s="162"/>
      <c r="Q65" s="257"/>
      <c r="R65" s="162"/>
      <c r="S65" s="256"/>
      <c r="T65" s="168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</row>
    <row r="66" spans="2:30" ht="14.25" customHeight="1" x14ac:dyDescent="0.3">
      <c r="B66" s="162"/>
      <c r="C66" s="162"/>
      <c r="D66" s="163"/>
      <c r="E66" s="571"/>
      <c r="F66" s="572"/>
      <c r="G66" s="241"/>
      <c r="H66" s="162"/>
      <c r="I66" s="255"/>
      <c r="J66" s="255"/>
      <c r="K66" s="241"/>
      <c r="L66" s="162"/>
      <c r="M66" s="422" t="s">
        <v>1362</v>
      </c>
      <c r="N66" s="622"/>
      <c r="O66" s="162"/>
      <c r="P66" s="162"/>
      <c r="Q66" s="234"/>
      <c r="R66" s="162"/>
      <c r="S66" s="254"/>
      <c r="T66" s="168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</row>
    <row r="67" spans="2:30" ht="14.25" customHeight="1" x14ac:dyDescent="0.3">
      <c r="B67" s="162"/>
      <c r="C67" s="162"/>
      <c r="D67" s="162"/>
      <c r="E67" s="553" t="s">
        <v>1361</v>
      </c>
      <c r="F67" s="554"/>
      <c r="G67" s="242"/>
      <c r="H67" s="242"/>
      <c r="I67" s="241"/>
      <c r="J67" s="241"/>
      <c r="K67" s="241"/>
      <c r="L67" s="162"/>
      <c r="M67" s="421"/>
      <c r="N67" s="229"/>
      <c r="O67" s="248"/>
      <c r="P67" s="162"/>
      <c r="Q67" s="253"/>
      <c r="R67" s="162"/>
      <c r="S67" s="252"/>
      <c r="T67" s="163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</row>
    <row r="68" spans="2:30" ht="14.25" customHeight="1" x14ac:dyDescent="0.3">
      <c r="B68" s="162"/>
      <c r="C68" s="162"/>
      <c r="D68" s="162"/>
      <c r="E68" s="555" t="s">
        <v>1078</v>
      </c>
      <c r="F68" s="556"/>
      <c r="G68" s="251"/>
      <c r="H68" s="251"/>
      <c r="I68" s="250"/>
      <c r="J68" s="250"/>
      <c r="K68" s="249"/>
      <c r="L68" s="162"/>
      <c r="M68" s="162"/>
      <c r="N68" s="243"/>
      <c r="O68" s="248"/>
      <c r="P68" s="162"/>
      <c r="Q68" s="247"/>
      <c r="R68" s="162"/>
      <c r="S68" s="234"/>
      <c r="T68" s="163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</row>
    <row r="69" spans="2:30" ht="14.25" customHeight="1" x14ac:dyDescent="0.3">
      <c r="B69" s="162"/>
      <c r="C69" s="162"/>
      <c r="D69" s="162"/>
      <c r="E69" s="542" t="s">
        <v>1360</v>
      </c>
      <c r="F69" s="543"/>
      <c r="G69" s="242"/>
      <c r="H69" s="242"/>
      <c r="I69" s="241"/>
      <c r="J69" s="241"/>
      <c r="K69" s="241"/>
      <c r="L69" s="162"/>
      <c r="M69" s="162"/>
      <c r="N69" s="246"/>
      <c r="O69" s="240"/>
      <c r="P69" s="162"/>
      <c r="Q69" s="245"/>
      <c r="R69" s="162"/>
      <c r="S69" s="234"/>
      <c r="T69" s="163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</row>
    <row r="70" spans="2:30" ht="14.25" customHeight="1" x14ac:dyDescent="0.3">
      <c r="B70" s="162"/>
      <c r="C70" s="162"/>
      <c r="D70" s="244" t="s">
        <v>1018</v>
      </c>
      <c r="E70" s="565" t="s">
        <v>1077</v>
      </c>
      <c r="F70" s="566"/>
      <c r="G70" s="205"/>
      <c r="H70" s="205"/>
      <c r="I70" s="184"/>
      <c r="J70" s="184"/>
      <c r="K70" s="205"/>
      <c r="L70" s="162"/>
      <c r="M70" s="622"/>
      <c r="N70" s="243"/>
      <c r="O70" s="240"/>
      <c r="P70" s="162"/>
      <c r="Q70" s="234"/>
      <c r="R70" s="162"/>
      <c r="S70" s="234"/>
      <c r="T70" s="237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</row>
    <row r="71" spans="2:30" ht="14.25" customHeight="1" x14ac:dyDescent="0.35">
      <c r="B71" s="162"/>
      <c r="C71" s="166"/>
      <c r="D71" s="236" t="s">
        <v>1359</v>
      </c>
      <c r="E71" s="567" t="s">
        <v>1076</v>
      </c>
      <c r="F71" s="568"/>
      <c r="G71" s="242"/>
      <c r="H71" s="242"/>
      <c r="I71" s="241"/>
      <c r="J71" s="241"/>
      <c r="K71" s="241"/>
      <c r="L71" s="162"/>
      <c r="M71" s="583"/>
      <c r="N71" s="215"/>
      <c r="O71" s="240"/>
      <c r="P71" s="162"/>
      <c r="Q71" s="239"/>
      <c r="R71" s="162"/>
      <c r="S71" s="238"/>
      <c r="T71" s="237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</row>
    <row r="72" spans="2:30" ht="14.25" customHeight="1" x14ac:dyDescent="0.3">
      <c r="B72" s="162"/>
      <c r="C72" s="166"/>
      <c r="D72" s="236" t="s">
        <v>1391</v>
      </c>
      <c r="E72" s="569" t="s">
        <v>1074</v>
      </c>
      <c r="F72" s="570"/>
      <c r="G72" s="168"/>
      <c r="H72" s="168"/>
      <c r="I72" s="168"/>
      <c r="J72" s="168"/>
      <c r="K72" s="166"/>
      <c r="L72" s="162"/>
      <c r="M72" s="583"/>
      <c r="N72" s="232"/>
      <c r="O72" s="162"/>
      <c r="P72" s="162"/>
      <c r="Q72" s="235"/>
      <c r="R72" s="162"/>
      <c r="S72" s="234"/>
      <c r="T72" s="163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</row>
    <row r="73" spans="2:30" ht="14.25" customHeight="1" x14ac:dyDescent="0.3">
      <c r="B73" s="162"/>
      <c r="C73" s="162"/>
      <c r="D73" s="180" t="s">
        <v>1073</v>
      </c>
      <c r="E73" s="167"/>
      <c r="F73" s="233" t="s">
        <v>1072</v>
      </c>
      <c r="G73" s="168"/>
      <c r="H73" s="168"/>
      <c r="I73" s="168"/>
      <c r="J73" s="168"/>
      <c r="K73" s="173"/>
      <c r="L73" s="162"/>
      <c r="M73" s="229"/>
      <c r="N73" s="232"/>
      <c r="O73" s="162"/>
      <c r="P73" s="162"/>
      <c r="Q73" s="202"/>
      <c r="R73" s="162"/>
      <c r="S73" s="162"/>
      <c r="T73" s="163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</row>
    <row r="74" spans="2:30" ht="14.25" customHeight="1" x14ac:dyDescent="0.3">
      <c r="B74" s="162"/>
      <c r="C74" s="166"/>
      <c r="D74" s="176" t="s">
        <v>1071</v>
      </c>
      <c r="E74" s="167"/>
      <c r="F74" s="231" t="s">
        <v>1033</v>
      </c>
      <c r="G74" s="224"/>
      <c r="H74" s="224"/>
      <c r="I74" s="224"/>
      <c r="J74" s="224"/>
      <c r="K74" s="173"/>
      <c r="L74" s="162"/>
      <c r="M74" s="229"/>
      <c r="N74" s="205"/>
      <c r="O74" s="162"/>
      <c r="P74" s="162"/>
      <c r="Q74" s="202"/>
      <c r="R74" s="162"/>
      <c r="S74" s="162"/>
      <c r="T74" s="163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</row>
    <row r="75" spans="2:30" ht="14.25" customHeight="1" x14ac:dyDescent="0.3">
      <c r="B75" s="162"/>
      <c r="C75" s="166"/>
      <c r="D75" s="230"/>
      <c r="E75" s="163"/>
      <c r="F75" s="178" t="s">
        <v>1030</v>
      </c>
      <c r="G75" s="219"/>
      <c r="H75" s="219"/>
      <c r="I75" s="219"/>
      <c r="J75" s="219"/>
      <c r="K75" s="225"/>
      <c r="L75" s="162"/>
      <c r="M75" s="162"/>
      <c r="N75" s="229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</row>
    <row r="76" spans="2:30" ht="14.25" customHeight="1" x14ac:dyDescent="0.3">
      <c r="B76" s="216"/>
      <c r="E76" s="168"/>
      <c r="F76" s="228" t="s">
        <v>1070</v>
      </c>
      <c r="G76" s="216"/>
      <c r="H76" s="216"/>
      <c r="I76" s="216"/>
      <c r="J76" s="216"/>
      <c r="K76" s="225"/>
      <c r="L76" s="162"/>
      <c r="M76" s="164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</row>
    <row r="77" spans="2:30" ht="14.25" customHeight="1" x14ac:dyDescent="0.3">
      <c r="B77" s="216"/>
      <c r="E77" s="168"/>
      <c r="F77" s="227" t="s">
        <v>52</v>
      </c>
      <c r="G77" s="216"/>
      <c r="H77" s="216"/>
      <c r="I77" s="216"/>
      <c r="J77" s="216"/>
      <c r="K77" s="225"/>
      <c r="L77" s="162"/>
      <c r="M77" s="164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</row>
    <row r="78" spans="2:30" ht="14.25" customHeight="1" x14ac:dyDescent="0.3">
      <c r="B78" s="216"/>
      <c r="C78" s="223" t="s">
        <v>24</v>
      </c>
      <c r="E78" s="168"/>
      <c r="F78" s="226"/>
      <c r="G78" s="216"/>
      <c r="H78" s="216"/>
      <c r="I78" s="216"/>
      <c r="J78" s="216"/>
      <c r="K78" s="225"/>
      <c r="L78" s="162"/>
      <c r="M78" s="164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</row>
    <row r="79" spans="2:30" ht="14.25" customHeight="1" x14ac:dyDescent="0.3">
      <c r="C79" s="222" t="s">
        <v>1069</v>
      </c>
      <c r="D79" s="164"/>
      <c r="E79" s="207"/>
      <c r="F79" s="207"/>
      <c r="G79" s="224"/>
      <c r="H79" s="224"/>
      <c r="I79" s="224"/>
      <c r="J79" s="224"/>
      <c r="K79" s="173"/>
      <c r="L79" s="162"/>
      <c r="M79" s="215"/>
      <c r="N79" s="163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</row>
    <row r="80" spans="2:30" ht="14.25" customHeight="1" x14ac:dyDescent="0.3">
      <c r="B80" s="166"/>
      <c r="C80" s="162" t="s">
        <v>1068</v>
      </c>
      <c r="D80" s="164"/>
      <c r="E80" s="207"/>
      <c r="F80" s="207"/>
      <c r="G80" s="219"/>
      <c r="H80" s="219"/>
      <c r="I80" s="219"/>
      <c r="J80" s="219"/>
      <c r="K80" s="215"/>
      <c r="L80" s="162"/>
      <c r="M80" s="215"/>
      <c r="O80" s="218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</row>
    <row r="81" spans="1:30" ht="14.25" customHeight="1" x14ac:dyDescent="0.3">
      <c r="B81" s="166"/>
      <c r="C81" s="162"/>
      <c r="D81" s="164"/>
      <c r="E81" s="207"/>
      <c r="F81" s="207"/>
      <c r="G81" s="219"/>
      <c r="H81" s="219"/>
      <c r="I81" s="219"/>
      <c r="J81" s="219"/>
      <c r="K81" s="215"/>
      <c r="L81" s="162"/>
      <c r="M81" s="215"/>
      <c r="O81" s="218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</row>
    <row r="82" spans="1:30" ht="14.25" customHeight="1" x14ac:dyDescent="0.3">
      <c r="B82" s="223" t="s">
        <v>27</v>
      </c>
      <c r="C82" s="162"/>
      <c r="D82" s="164"/>
      <c r="E82" s="207"/>
      <c r="F82" s="207"/>
      <c r="G82" s="219"/>
      <c r="H82" s="219"/>
      <c r="I82" s="219"/>
      <c r="J82" s="219"/>
      <c r="K82" s="215"/>
      <c r="L82" s="162"/>
      <c r="M82" s="215"/>
      <c r="O82" s="218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</row>
    <row r="83" spans="1:30" ht="14.25" customHeight="1" x14ac:dyDescent="0.3">
      <c r="B83" s="222" t="s">
        <v>1067</v>
      </c>
      <c r="C83" s="162"/>
      <c r="D83" s="164"/>
      <c r="E83" s="221"/>
      <c r="F83" s="220" t="s">
        <v>564</v>
      </c>
      <c r="G83" s="219"/>
      <c r="H83" s="219"/>
      <c r="I83" s="219"/>
      <c r="J83" s="219"/>
      <c r="K83" s="215"/>
      <c r="L83" s="162"/>
      <c r="M83" s="215"/>
      <c r="O83" s="218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</row>
    <row r="84" spans="1:30" ht="14.25" customHeight="1" x14ac:dyDescent="0.3">
      <c r="B84" s="166" t="s">
        <v>1066</v>
      </c>
      <c r="C84" s="162"/>
      <c r="D84" s="164"/>
      <c r="E84" s="207"/>
      <c r="F84" s="217" t="s">
        <v>1065</v>
      </c>
      <c r="G84" s="216"/>
      <c r="H84" s="216"/>
      <c r="I84" s="216"/>
      <c r="J84" s="216"/>
      <c r="K84" s="215"/>
      <c r="L84" s="162"/>
      <c r="M84" s="202"/>
      <c r="N84" s="163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</row>
    <row r="85" spans="1:30" ht="14.25" customHeight="1" x14ac:dyDescent="0.3">
      <c r="B85" s="162"/>
      <c r="C85" s="162"/>
      <c r="D85" s="162"/>
      <c r="E85" s="207"/>
      <c r="F85" s="214" t="s">
        <v>1064</v>
      </c>
      <c r="G85" s="164"/>
      <c r="H85" s="164"/>
      <c r="I85" s="166"/>
      <c r="J85" s="166"/>
      <c r="K85" s="166"/>
      <c r="L85" s="162"/>
      <c r="M85" s="20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</row>
    <row r="86" spans="1:30" ht="14.25" customHeight="1" x14ac:dyDescent="0.35">
      <c r="A86" s="213" t="s">
        <v>37</v>
      </c>
      <c r="B86" s="162"/>
      <c r="C86" s="162"/>
      <c r="D86" s="212"/>
      <c r="E86" s="207"/>
      <c r="F86" s="211" t="s">
        <v>1063</v>
      </c>
      <c r="G86" s="164"/>
      <c r="H86" s="164"/>
      <c r="I86" s="166"/>
      <c r="J86" s="166"/>
      <c r="K86" s="166"/>
      <c r="L86" s="162"/>
      <c r="M86" s="20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</row>
    <row r="87" spans="1:30" ht="14.25" customHeight="1" x14ac:dyDescent="0.3">
      <c r="A87" s="82" t="s">
        <v>1062</v>
      </c>
      <c r="B87" s="162"/>
      <c r="C87" s="162"/>
      <c r="D87" s="162"/>
      <c r="E87" s="207"/>
      <c r="F87" s="210" t="s">
        <v>1061</v>
      </c>
      <c r="G87" s="209"/>
      <c r="H87" s="209"/>
      <c r="I87" s="206"/>
      <c r="J87" s="206"/>
      <c r="K87" s="206"/>
      <c r="L87" s="162"/>
      <c r="M87" s="20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</row>
    <row r="88" spans="1:30" ht="15" customHeight="1" x14ac:dyDescent="0.3">
      <c r="A88" s="208" t="s">
        <v>1060</v>
      </c>
      <c r="B88" s="162"/>
      <c r="C88" s="162"/>
      <c r="D88" s="166"/>
      <c r="E88" s="207"/>
      <c r="F88" s="207"/>
      <c r="I88" s="205"/>
      <c r="J88" s="205"/>
      <c r="K88" s="204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</row>
    <row r="89" spans="1:30" ht="18" customHeight="1" x14ac:dyDescent="0.3">
      <c r="A89" s="82" t="s">
        <v>1059</v>
      </c>
      <c r="B89" s="162"/>
      <c r="C89" s="162"/>
      <c r="D89" s="162"/>
      <c r="E89" s="207"/>
      <c r="F89" s="207"/>
      <c r="G89" s="206"/>
      <c r="H89" s="206"/>
      <c r="I89" s="205"/>
      <c r="J89" s="205"/>
      <c r="K89" s="204"/>
      <c r="L89" s="203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</row>
    <row r="90" spans="1:30" ht="21.75" customHeight="1" x14ac:dyDescent="0.3">
      <c r="A90" s="83" t="s">
        <v>38</v>
      </c>
      <c r="B90" s="162"/>
      <c r="C90" s="162"/>
      <c r="D90" s="184"/>
      <c r="E90" s="163"/>
      <c r="F90" s="163"/>
      <c r="G90" s="608"/>
      <c r="H90" s="608"/>
      <c r="I90" s="583"/>
      <c r="J90" s="583"/>
      <c r="K90" s="583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</row>
    <row r="91" spans="1:30" ht="14.25" customHeight="1" x14ac:dyDescent="0.3">
      <c r="B91" s="162"/>
      <c r="C91" s="162"/>
      <c r="D91" s="184"/>
      <c r="E91" s="201"/>
      <c r="F91" s="201"/>
      <c r="G91" s="588"/>
      <c r="H91" s="588"/>
      <c r="I91" s="583"/>
      <c r="J91" s="583"/>
      <c r="K91" s="583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</row>
    <row r="92" spans="1:30" ht="14.25" customHeight="1" x14ac:dyDescent="0.3">
      <c r="B92" s="162"/>
      <c r="C92" s="162"/>
      <c r="D92" s="162"/>
      <c r="E92" s="162"/>
      <c r="F92" s="162"/>
      <c r="G92" s="173"/>
      <c r="H92" s="173"/>
      <c r="I92" s="173"/>
      <c r="J92" s="173"/>
      <c r="K92" s="173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</row>
    <row r="93" spans="1:30" ht="14.25" customHeight="1" x14ac:dyDescent="0.3">
      <c r="B93" s="162"/>
      <c r="C93" s="162"/>
      <c r="D93" s="162"/>
      <c r="E93" s="162"/>
      <c r="F93" s="200" t="s">
        <v>1058</v>
      </c>
      <c r="G93" s="162"/>
      <c r="H93" s="162"/>
      <c r="I93" s="199" t="s">
        <v>1057</v>
      </c>
      <c r="J93" s="168"/>
      <c r="K93" s="173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</row>
    <row r="94" spans="1:30" ht="14.25" customHeight="1" x14ac:dyDescent="0.3">
      <c r="B94" s="162"/>
      <c r="C94" s="166"/>
      <c r="D94" s="163"/>
      <c r="E94" s="162"/>
      <c r="F94" s="198" t="s">
        <v>1359</v>
      </c>
      <c r="G94" s="166"/>
      <c r="H94" s="166"/>
      <c r="I94" s="197" t="s">
        <v>1037</v>
      </c>
      <c r="J94" s="196"/>
      <c r="K94" s="166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</row>
    <row r="95" spans="1:30" ht="14.25" customHeight="1" x14ac:dyDescent="0.3">
      <c r="B95" s="162"/>
      <c r="C95" s="195" t="s">
        <v>30</v>
      </c>
      <c r="D95" s="193"/>
      <c r="E95" s="162"/>
      <c r="F95" s="180" t="s">
        <v>1056</v>
      </c>
      <c r="G95" s="166"/>
      <c r="H95" s="166"/>
      <c r="I95" s="180" t="s">
        <v>1055</v>
      </c>
      <c r="J95" s="162"/>
      <c r="K95" s="164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</row>
    <row r="96" spans="1:30" ht="20.25" customHeight="1" thickBot="1" x14ac:dyDescent="0.45">
      <c r="B96" s="162"/>
      <c r="C96" s="194" t="s">
        <v>1054</v>
      </c>
      <c r="D96" s="193"/>
      <c r="E96" s="166"/>
      <c r="F96" s="171" t="s">
        <v>1053</v>
      </c>
      <c r="G96" s="589" t="s">
        <v>39</v>
      </c>
      <c r="H96" s="590"/>
      <c r="I96" s="192" t="s">
        <v>1052</v>
      </c>
      <c r="J96" s="169"/>
      <c r="K96" s="169"/>
      <c r="L96" s="162"/>
      <c r="M96" s="191" t="s">
        <v>1051</v>
      </c>
      <c r="O96" s="162"/>
      <c r="P96" s="190" t="s">
        <v>596</v>
      </c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</row>
    <row r="97" spans="2:30" ht="14.25" customHeight="1" x14ac:dyDescent="0.3">
      <c r="B97" s="162"/>
      <c r="C97" s="187" t="s">
        <v>1050</v>
      </c>
      <c r="D97" s="163"/>
      <c r="E97" s="162"/>
      <c r="F97" s="184"/>
      <c r="G97" s="551" t="s">
        <v>1049</v>
      </c>
      <c r="H97" s="552"/>
      <c r="I97" s="169"/>
      <c r="J97" s="169"/>
      <c r="K97" s="169"/>
      <c r="L97" s="189"/>
      <c r="M97" s="180" t="s">
        <v>1048</v>
      </c>
      <c r="N97" s="162"/>
      <c r="O97" s="162"/>
      <c r="P97" s="188" t="s">
        <v>1047</v>
      </c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</row>
    <row r="98" spans="2:30" ht="14.25" customHeight="1" x14ac:dyDescent="0.3">
      <c r="B98" s="162"/>
      <c r="C98" s="187" t="s">
        <v>1046</v>
      </c>
      <c r="D98" s="163"/>
      <c r="E98" s="184"/>
      <c r="F98" s="169"/>
      <c r="G98" s="551" t="s">
        <v>1045</v>
      </c>
      <c r="H98" s="552"/>
      <c r="I98" s="173"/>
      <c r="J98" s="173"/>
      <c r="K98" s="173"/>
      <c r="L98" s="184"/>
      <c r="M98" s="183" t="s">
        <v>1044</v>
      </c>
      <c r="N98" s="564" t="s">
        <v>1043</v>
      </c>
      <c r="O98" s="162"/>
      <c r="P98" s="186" t="s">
        <v>1042</v>
      </c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</row>
    <row r="99" spans="2:30" ht="14.25" customHeight="1" x14ac:dyDescent="0.3">
      <c r="B99" s="162"/>
      <c r="C99" s="185" t="s">
        <v>1041</v>
      </c>
      <c r="D99" s="162"/>
      <c r="E99" s="184"/>
      <c r="F99" s="169"/>
      <c r="G99" s="575" t="s">
        <v>1040</v>
      </c>
      <c r="H99" s="576"/>
      <c r="I99" s="162"/>
      <c r="J99" s="162"/>
      <c r="K99" s="162"/>
      <c r="L99" s="162"/>
      <c r="M99" s="183" t="s">
        <v>1039</v>
      </c>
      <c r="N99" s="564"/>
      <c r="O99" s="162"/>
      <c r="P99" s="180" t="s">
        <v>1038</v>
      </c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</row>
    <row r="100" spans="2:30" ht="14.25" customHeight="1" x14ac:dyDescent="0.3">
      <c r="B100" s="162"/>
      <c r="C100" s="162"/>
      <c r="D100" s="162"/>
      <c r="E100" s="162"/>
      <c r="F100" s="162"/>
      <c r="G100" s="569" t="s">
        <v>1037</v>
      </c>
      <c r="H100" s="570"/>
      <c r="I100" s="182" t="s">
        <v>1036</v>
      </c>
      <c r="J100" s="181"/>
      <c r="K100" s="162"/>
      <c r="L100" s="162"/>
      <c r="M100" s="180" t="s">
        <v>1035</v>
      </c>
      <c r="N100" s="162"/>
      <c r="O100" s="162"/>
      <c r="P100" s="180" t="s">
        <v>1034</v>
      </c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</row>
    <row r="101" spans="2:30" ht="14.25" customHeight="1" x14ac:dyDescent="0.3">
      <c r="B101" s="162"/>
      <c r="C101" s="162"/>
      <c r="D101" s="162"/>
      <c r="E101" s="162"/>
      <c r="F101" s="162"/>
      <c r="G101" s="162"/>
      <c r="H101" s="162"/>
      <c r="I101" s="179" t="s">
        <v>1033</v>
      </c>
      <c r="J101" s="173"/>
      <c r="K101" s="173"/>
      <c r="L101" s="162"/>
      <c r="M101" s="176" t="s">
        <v>1032</v>
      </c>
      <c r="N101" s="162"/>
      <c r="O101" s="162"/>
      <c r="P101" s="176" t="s">
        <v>1031</v>
      </c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</row>
    <row r="102" spans="2:30" ht="14.25" customHeight="1" x14ac:dyDescent="0.3">
      <c r="B102" s="162"/>
      <c r="C102" s="168"/>
      <c r="D102" s="162"/>
      <c r="E102" s="162"/>
      <c r="F102" s="166"/>
      <c r="G102" s="166"/>
      <c r="H102" s="166"/>
      <c r="I102" s="178" t="s">
        <v>1030</v>
      </c>
      <c r="J102" s="177"/>
      <c r="K102" s="173"/>
      <c r="L102" s="162"/>
      <c r="M102" s="176" t="s">
        <v>1029</v>
      </c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</row>
    <row r="103" spans="2:30" ht="14.25" customHeight="1" x14ac:dyDescent="0.3">
      <c r="B103" s="162"/>
      <c r="C103" s="168"/>
      <c r="D103" s="162"/>
      <c r="E103" s="162"/>
      <c r="F103" s="166"/>
      <c r="G103" s="166"/>
      <c r="H103" s="166"/>
      <c r="I103" s="175"/>
      <c r="J103" s="174"/>
      <c r="K103" s="173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</row>
    <row r="104" spans="2:30" ht="14.25" customHeight="1" x14ac:dyDescent="0.3">
      <c r="B104" s="162"/>
      <c r="C104" s="168"/>
      <c r="D104" s="162"/>
      <c r="E104" s="162"/>
      <c r="F104" s="162"/>
      <c r="G104" s="162"/>
      <c r="H104" s="162"/>
      <c r="I104" s="172" t="s">
        <v>1028</v>
      </c>
      <c r="J104" s="170"/>
      <c r="K104" s="169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</row>
    <row r="105" spans="2:30" ht="14.25" customHeight="1" x14ac:dyDescent="0.3">
      <c r="B105" s="162"/>
      <c r="C105" s="168"/>
      <c r="D105" s="162"/>
      <c r="E105" s="162"/>
      <c r="F105" s="162"/>
      <c r="G105" s="162"/>
      <c r="H105" s="162"/>
      <c r="I105" s="171" t="s">
        <v>1027</v>
      </c>
      <c r="J105" s="170"/>
      <c r="K105" s="169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</row>
    <row r="106" spans="2:30" ht="14.25" customHeight="1" x14ac:dyDescent="0.3">
      <c r="B106" s="162"/>
      <c r="C106" s="163"/>
      <c r="D106" s="162"/>
      <c r="E106" s="162"/>
      <c r="F106" s="162"/>
      <c r="G106" s="162"/>
      <c r="H106" s="162"/>
      <c r="I106" s="162"/>
      <c r="J106" s="162"/>
      <c r="K106" s="166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</row>
    <row r="107" spans="2:30" ht="14.25" customHeight="1" x14ac:dyDescent="0.3">
      <c r="B107" s="162"/>
      <c r="C107" s="163"/>
      <c r="D107" s="162"/>
      <c r="E107" s="162"/>
      <c r="F107" s="162"/>
      <c r="G107" s="162"/>
      <c r="H107" s="162"/>
      <c r="I107" s="162"/>
      <c r="J107" s="162"/>
      <c r="K107" s="164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</row>
    <row r="108" spans="2:30" ht="14.25" customHeight="1" x14ac:dyDescent="0.3">
      <c r="B108" s="162"/>
      <c r="C108" s="163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</row>
    <row r="109" spans="2:30" ht="14.25" customHeight="1" x14ac:dyDescent="0.3">
      <c r="B109" s="162"/>
      <c r="C109" s="163"/>
      <c r="D109" s="162"/>
      <c r="E109" s="162"/>
      <c r="F109" s="162"/>
      <c r="G109" s="163"/>
      <c r="H109" s="163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</row>
    <row r="110" spans="2:30" ht="14.25" customHeight="1" x14ac:dyDescent="0.3">
      <c r="B110" s="162"/>
      <c r="C110" s="162"/>
      <c r="D110" s="162"/>
      <c r="E110" s="162"/>
      <c r="F110" s="162"/>
      <c r="G110" s="168"/>
      <c r="H110" s="168"/>
      <c r="I110" s="166"/>
      <c r="J110" s="166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</row>
    <row r="111" spans="2:30" ht="14.25" customHeight="1" x14ac:dyDescent="0.3">
      <c r="B111" s="162"/>
      <c r="C111" s="166"/>
      <c r="D111" s="162"/>
      <c r="E111" s="162"/>
      <c r="F111" s="162"/>
      <c r="G111" s="168"/>
      <c r="H111" s="168"/>
      <c r="I111" s="166"/>
      <c r="J111" s="166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</row>
    <row r="112" spans="2:30" ht="14.25" customHeight="1" x14ac:dyDescent="0.3">
      <c r="B112" s="162"/>
      <c r="C112" s="166"/>
      <c r="D112" s="162"/>
      <c r="E112" s="162"/>
      <c r="F112" s="162"/>
      <c r="G112" s="167"/>
      <c r="H112" s="167"/>
      <c r="I112" s="164"/>
      <c r="J112" s="164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</row>
    <row r="113" spans="2:30" ht="14.25" customHeight="1" x14ac:dyDescent="0.3">
      <c r="B113" s="162"/>
      <c r="C113" s="166"/>
      <c r="D113" s="162"/>
      <c r="E113" s="162"/>
      <c r="F113" s="162"/>
      <c r="G113" s="167"/>
      <c r="H113" s="167"/>
      <c r="I113" s="164"/>
      <c r="J113" s="164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</row>
    <row r="114" spans="2:30" ht="14.25" customHeight="1" x14ac:dyDescent="0.3">
      <c r="B114" s="162"/>
      <c r="C114" s="166"/>
      <c r="D114" s="162"/>
      <c r="E114" s="162"/>
      <c r="F114" s="162"/>
      <c r="G114" s="167"/>
      <c r="H114" s="167"/>
      <c r="I114" s="164"/>
      <c r="J114" s="164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</row>
    <row r="115" spans="2:30" ht="14.25" customHeight="1" x14ac:dyDescent="0.3">
      <c r="B115" s="162"/>
      <c r="C115" s="166"/>
      <c r="D115" s="162"/>
      <c r="E115" s="162"/>
      <c r="F115" s="162"/>
      <c r="G115" s="165"/>
      <c r="H115" s="165"/>
      <c r="I115" s="164"/>
      <c r="J115" s="164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</row>
    <row r="116" spans="2:30" ht="14.25" customHeight="1" x14ac:dyDescent="0.3">
      <c r="B116" s="162"/>
      <c r="C116" s="162"/>
      <c r="D116" s="162"/>
      <c r="E116" s="162"/>
      <c r="F116" s="162"/>
      <c r="G116" s="163"/>
      <c r="H116" s="163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</row>
    <row r="117" spans="2:30" ht="14.25" customHeight="1" x14ac:dyDescent="0.3">
      <c r="B117" s="162"/>
      <c r="C117" s="162"/>
      <c r="D117" s="162"/>
      <c r="E117" s="162"/>
      <c r="F117" s="162"/>
      <c r="G117" s="163"/>
      <c r="H117" s="163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</row>
    <row r="118" spans="2:30" ht="14.25" customHeight="1" x14ac:dyDescent="0.3"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</row>
    <row r="119" spans="2:30" ht="14.25" customHeight="1" x14ac:dyDescent="0.3"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</row>
    <row r="120" spans="2:30" ht="14.25" customHeight="1" x14ac:dyDescent="0.3"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</row>
    <row r="121" spans="2:30" ht="14.25" customHeight="1" x14ac:dyDescent="0.3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</row>
    <row r="122" spans="2:30" ht="14.25" customHeight="1" x14ac:dyDescent="0.3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</row>
    <row r="123" spans="2:30" ht="14.25" customHeight="1" x14ac:dyDescent="0.3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</row>
    <row r="124" spans="2:30" ht="14.25" customHeight="1" x14ac:dyDescent="0.3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</row>
    <row r="125" spans="2:30" ht="14.25" customHeight="1" x14ac:dyDescent="0.3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</row>
    <row r="126" spans="2:30" ht="14.25" customHeight="1" x14ac:dyDescent="0.3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</row>
    <row r="127" spans="2:30" ht="14.25" customHeight="1" x14ac:dyDescent="0.3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</row>
    <row r="128" spans="2:30" ht="14.25" customHeight="1" x14ac:dyDescent="0.3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</row>
    <row r="129" spans="2:30" ht="14.25" customHeight="1" x14ac:dyDescent="0.3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</row>
    <row r="130" spans="2:30" ht="14.25" customHeight="1" x14ac:dyDescent="0.3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</row>
    <row r="131" spans="2:30" ht="14.25" customHeight="1" x14ac:dyDescent="0.3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</row>
    <row r="132" spans="2:30" ht="14.25" customHeight="1" x14ac:dyDescent="0.3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</row>
    <row r="133" spans="2:30" ht="14.25" customHeight="1" x14ac:dyDescent="0.3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</row>
    <row r="134" spans="2:30" ht="14.25" customHeight="1" x14ac:dyDescent="0.3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</row>
    <row r="135" spans="2:30" ht="14.25" customHeight="1" x14ac:dyDescent="0.3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</row>
    <row r="136" spans="2:30" ht="14.25" customHeight="1" x14ac:dyDescent="0.3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</row>
    <row r="137" spans="2:30" ht="14.25" customHeight="1" x14ac:dyDescent="0.3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</row>
    <row r="138" spans="2:30" ht="14.25" customHeight="1" x14ac:dyDescent="0.3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</row>
    <row r="139" spans="2:30" ht="14.25" customHeight="1" x14ac:dyDescent="0.3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</row>
    <row r="140" spans="2:30" ht="14.25" customHeight="1" x14ac:dyDescent="0.3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</row>
    <row r="141" spans="2:30" ht="14.25" customHeight="1" x14ac:dyDescent="0.3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</row>
    <row r="142" spans="2:30" ht="14.25" customHeight="1" x14ac:dyDescent="0.3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</row>
    <row r="143" spans="2:30" ht="14.25" customHeight="1" x14ac:dyDescent="0.3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</row>
    <row r="144" spans="2:30" ht="14.25" customHeight="1" x14ac:dyDescent="0.3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</row>
    <row r="145" spans="2:30" ht="14.25" customHeight="1" x14ac:dyDescent="0.3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</row>
    <row r="146" spans="2:30" ht="14.25" customHeight="1" x14ac:dyDescent="0.3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</row>
    <row r="147" spans="2:30" ht="14.25" customHeight="1" x14ac:dyDescent="0.3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</row>
    <row r="148" spans="2:30" ht="14.25" customHeight="1" x14ac:dyDescent="0.3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</row>
    <row r="149" spans="2:30" ht="14.25" customHeight="1" x14ac:dyDescent="0.3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</row>
    <row r="150" spans="2:30" ht="14.25" customHeight="1" x14ac:dyDescent="0.3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</row>
    <row r="151" spans="2:30" ht="14.25" customHeight="1" x14ac:dyDescent="0.3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</row>
    <row r="152" spans="2:30" ht="14.25" customHeight="1" x14ac:dyDescent="0.3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</row>
    <row r="153" spans="2:30" ht="14.25" customHeight="1" x14ac:dyDescent="0.3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</row>
    <row r="154" spans="2:30" ht="14.25" customHeight="1" x14ac:dyDescent="0.3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</row>
    <row r="155" spans="2:30" ht="14.25" customHeight="1" x14ac:dyDescent="0.3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</row>
    <row r="156" spans="2:30" ht="14.25" customHeight="1" x14ac:dyDescent="0.3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</row>
    <row r="157" spans="2:30" ht="14.25" customHeight="1" x14ac:dyDescent="0.3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</row>
    <row r="158" spans="2:30" ht="14.25" customHeight="1" x14ac:dyDescent="0.3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</row>
    <row r="159" spans="2:30" ht="14.25" customHeight="1" x14ac:dyDescent="0.3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</row>
    <row r="160" spans="2:30" ht="14.25" customHeight="1" x14ac:dyDescent="0.3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</row>
    <row r="161" spans="2:30" ht="14.25" customHeight="1" x14ac:dyDescent="0.3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</row>
    <row r="162" spans="2:30" ht="14.25" customHeight="1" x14ac:dyDescent="0.3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</row>
    <row r="163" spans="2:30" ht="14.25" customHeight="1" x14ac:dyDescent="0.3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</row>
    <row r="164" spans="2:30" ht="14.25" customHeight="1" x14ac:dyDescent="0.3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</row>
    <row r="165" spans="2:30" ht="14.25" customHeight="1" x14ac:dyDescent="0.3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</row>
    <row r="166" spans="2:30" ht="14.25" customHeight="1" x14ac:dyDescent="0.3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</row>
    <row r="167" spans="2:30" ht="14.25" customHeight="1" x14ac:dyDescent="0.3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</row>
    <row r="168" spans="2:30" ht="14.25" customHeight="1" x14ac:dyDescent="0.3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</row>
    <row r="169" spans="2:30" ht="14.25" customHeight="1" x14ac:dyDescent="0.3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</row>
    <row r="170" spans="2:30" ht="14.25" customHeight="1" x14ac:dyDescent="0.3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</row>
    <row r="171" spans="2:30" ht="14.25" customHeight="1" x14ac:dyDescent="0.3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</row>
    <row r="172" spans="2:30" ht="14.25" customHeight="1" x14ac:dyDescent="0.3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</row>
    <row r="173" spans="2:30" ht="14.25" customHeight="1" x14ac:dyDescent="0.3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</row>
    <row r="174" spans="2:30" ht="14.25" customHeight="1" x14ac:dyDescent="0.3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</row>
    <row r="175" spans="2:30" ht="14.25" customHeight="1" x14ac:dyDescent="0.3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</row>
    <row r="176" spans="2:30" ht="14.25" customHeight="1" x14ac:dyDescent="0.3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</row>
    <row r="177" spans="2:30" ht="14.25" customHeight="1" x14ac:dyDescent="0.3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</row>
    <row r="178" spans="2:30" ht="14.25" customHeight="1" x14ac:dyDescent="0.3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</row>
    <row r="179" spans="2:30" ht="14.25" customHeight="1" x14ac:dyDescent="0.3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</row>
    <row r="180" spans="2:30" ht="14.25" customHeight="1" x14ac:dyDescent="0.3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</row>
    <row r="181" spans="2:30" ht="14.25" customHeight="1" x14ac:dyDescent="0.3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</row>
    <row r="182" spans="2:30" ht="14.25" customHeight="1" x14ac:dyDescent="0.3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</row>
    <row r="183" spans="2:30" ht="14.25" customHeight="1" x14ac:dyDescent="0.3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</row>
    <row r="184" spans="2:30" ht="14.25" customHeight="1" x14ac:dyDescent="0.3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</row>
    <row r="185" spans="2:30" ht="14.25" customHeight="1" x14ac:dyDescent="0.3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</row>
    <row r="186" spans="2:30" ht="14.25" customHeight="1" x14ac:dyDescent="0.3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</row>
    <row r="187" spans="2:30" ht="14.25" customHeight="1" x14ac:dyDescent="0.3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</row>
    <row r="188" spans="2:30" ht="14.25" customHeight="1" x14ac:dyDescent="0.3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</row>
    <row r="189" spans="2:30" ht="14.25" customHeight="1" x14ac:dyDescent="0.3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</row>
    <row r="190" spans="2:30" ht="14.25" customHeight="1" x14ac:dyDescent="0.3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</row>
    <row r="191" spans="2:30" ht="14.25" customHeight="1" x14ac:dyDescent="0.3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</row>
    <row r="192" spans="2:30" ht="14.25" customHeight="1" x14ac:dyDescent="0.3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</row>
    <row r="193" spans="2:30" ht="14.25" customHeight="1" x14ac:dyDescent="0.3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</row>
    <row r="194" spans="2:30" ht="14.25" customHeight="1" x14ac:dyDescent="0.3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</row>
    <row r="195" spans="2:30" ht="14.25" customHeight="1" x14ac:dyDescent="0.3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</row>
    <row r="196" spans="2:30" ht="14.25" customHeight="1" x14ac:dyDescent="0.3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</row>
    <row r="197" spans="2:30" ht="14.25" customHeight="1" x14ac:dyDescent="0.3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</row>
    <row r="198" spans="2:30" ht="14.25" customHeight="1" x14ac:dyDescent="0.3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</row>
    <row r="199" spans="2:30" ht="14.25" customHeight="1" x14ac:dyDescent="0.3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</row>
    <row r="200" spans="2:30" ht="14.25" customHeight="1" x14ac:dyDescent="0.3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</row>
    <row r="201" spans="2:30" ht="14.25" customHeight="1" x14ac:dyDescent="0.3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</row>
    <row r="202" spans="2:30" ht="14.25" customHeight="1" x14ac:dyDescent="0.3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</row>
    <row r="203" spans="2:30" ht="14.25" customHeight="1" x14ac:dyDescent="0.3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</row>
    <row r="204" spans="2:30" ht="14.25" customHeight="1" x14ac:dyDescent="0.3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</row>
    <row r="205" spans="2:30" ht="14.25" customHeight="1" x14ac:dyDescent="0.3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</row>
    <row r="206" spans="2:30" ht="14.25" customHeight="1" x14ac:dyDescent="0.3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</row>
    <row r="207" spans="2:30" ht="14.25" customHeight="1" x14ac:dyDescent="0.3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</row>
    <row r="208" spans="2:30" ht="14.25" customHeight="1" x14ac:dyDescent="0.3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</row>
    <row r="209" spans="2:30" ht="14.25" customHeight="1" x14ac:dyDescent="0.3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</row>
    <row r="210" spans="2:30" ht="14.25" customHeight="1" x14ac:dyDescent="0.3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</row>
    <row r="211" spans="2:30" ht="14.25" customHeight="1" x14ac:dyDescent="0.3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</row>
    <row r="212" spans="2:30" ht="14.25" customHeight="1" x14ac:dyDescent="0.3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</row>
    <row r="213" spans="2:30" ht="14.25" customHeight="1" x14ac:dyDescent="0.3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</row>
    <row r="214" spans="2:30" ht="14.25" customHeight="1" x14ac:dyDescent="0.3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</row>
    <row r="215" spans="2:30" ht="14.25" customHeight="1" x14ac:dyDescent="0.3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</row>
    <row r="216" spans="2:30" ht="14.25" customHeight="1" x14ac:dyDescent="0.3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</row>
    <row r="217" spans="2:30" ht="14.25" customHeight="1" x14ac:dyDescent="0.3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</row>
    <row r="218" spans="2:30" ht="14.25" customHeight="1" x14ac:dyDescent="0.3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</row>
    <row r="219" spans="2:30" ht="14.25" customHeight="1" x14ac:dyDescent="0.3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</row>
    <row r="220" spans="2:30" ht="14.25" customHeight="1" x14ac:dyDescent="0.3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</row>
    <row r="221" spans="2:30" ht="14.25" customHeight="1" x14ac:dyDescent="0.3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</row>
    <row r="222" spans="2:30" ht="14.25" customHeight="1" x14ac:dyDescent="0.3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</row>
    <row r="223" spans="2:30" ht="14.25" customHeight="1" x14ac:dyDescent="0.3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</row>
    <row r="224" spans="2:30" ht="14.25" customHeight="1" x14ac:dyDescent="0.3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</row>
    <row r="225" spans="2:30" ht="14.25" customHeight="1" x14ac:dyDescent="0.3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</row>
    <row r="226" spans="2:30" ht="14.25" customHeight="1" x14ac:dyDescent="0.3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</row>
    <row r="227" spans="2:30" ht="14.25" customHeight="1" x14ac:dyDescent="0.3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</row>
    <row r="228" spans="2:30" ht="14.25" customHeight="1" x14ac:dyDescent="0.3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</row>
    <row r="229" spans="2:30" ht="14.25" customHeight="1" x14ac:dyDescent="0.3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</row>
    <row r="230" spans="2:30" ht="14.25" customHeight="1" x14ac:dyDescent="0.3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</row>
    <row r="231" spans="2:30" ht="14.25" customHeight="1" x14ac:dyDescent="0.3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</row>
    <row r="232" spans="2:30" ht="14.25" customHeight="1" x14ac:dyDescent="0.3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</row>
    <row r="233" spans="2:30" ht="14.25" customHeight="1" x14ac:dyDescent="0.3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</row>
    <row r="234" spans="2:30" ht="14.25" customHeight="1" x14ac:dyDescent="0.3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</row>
    <row r="235" spans="2:30" ht="14.25" customHeight="1" x14ac:dyDescent="0.3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</row>
    <row r="236" spans="2:30" ht="14.25" customHeight="1" x14ac:dyDescent="0.3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</row>
    <row r="237" spans="2:30" ht="14.25" customHeight="1" x14ac:dyDescent="0.3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</row>
    <row r="238" spans="2:30" ht="14.25" customHeight="1" x14ac:dyDescent="0.3"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  <c r="AA238" s="162"/>
      <c r="AB238" s="162"/>
      <c r="AC238" s="162"/>
      <c r="AD238" s="162"/>
    </row>
    <row r="239" spans="2:30" ht="14.25" customHeight="1" x14ac:dyDescent="0.3"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  <c r="AA239" s="162"/>
      <c r="AB239" s="162"/>
      <c r="AC239" s="162"/>
      <c r="AD239" s="162"/>
    </row>
    <row r="240" spans="2:30" ht="14.25" customHeight="1" x14ac:dyDescent="0.3"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  <c r="AA240" s="162"/>
      <c r="AB240" s="162"/>
      <c r="AC240" s="162"/>
      <c r="AD240" s="162"/>
    </row>
    <row r="241" spans="2:30" ht="14.25" customHeight="1" x14ac:dyDescent="0.3"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  <c r="AA241" s="162"/>
      <c r="AB241" s="162"/>
      <c r="AC241" s="162"/>
      <c r="AD241" s="162"/>
    </row>
    <row r="242" spans="2:30" ht="14.25" customHeight="1" x14ac:dyDescent="0.3"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  <c r="AA242" s="162"/>
      <c r="AB242" s="162"/>
      <c r="AC242" s="162"/>
      <c r="AD242" s="162"/>
    </row>
    <row r="243" spans="2:30" ht="14.25" customHeight="1" x14ac:dyDescent="0.3"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2"/>
    </row>
    <row r="244" spans="2:30" ht="14.25" customHeight="1" x14ac:dyDescent="0.3"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C244" s="162"/>
      <c r="AD244" s="162"/>
    </row>
    <row r="245" spans="2:30" ht="14.25" customHeight="1" x14ac:dyDescent="0.3"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  <c r="AA245" s="162"/>
      <c r="AB245" s="162"/>
      <c r="AC245" s="162"/>
      <c r="AD245" s="162"/>
    </row>
    <row r="246" spans="2:30" ht="14.25" customHeight="1" x14ac:dyDescent="0.3"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  <c r="AA246" s="162"/>
      <c r="AB246" s="162"/>
      <c r="AC246" s="162"/>
      <c r="AD246" s="162"/>
    </row>
    <row r="247" spans="2:30" ht="14.25" customHeight="1" x14ac:dyDescent="0.3"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  <c r="AA247" s="162"/>
      <c r="AB247" s="162"/>
      <c r="AC247" s="162"/>
      <c r="AD247" s="162"/>
    </row>
    <row r="248" spans="2:30" ht="14.25" customHeight="1" x14ac:dyDescent="0.3"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</row>
    <row r="249" spans="2:30" ht="14.25" customHeight="1" x14ac:dyDescent="0.3"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C249" s="162"/>
      <c r="AD249" s="162"/>
    </row>
    <row r="250" spans="2:30" ht="14.25" customHeight="1" x14ac:dyDescent="0.3"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C250" s="162"/>
      <c r="AD250" s="162"/>
    </row>
    <row r="251" spans="2:30" ht="14.25" customHeight="1" x14ac:dyDescent="0.3"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</row>
    <row r="252" spans="2:30" ht="14.25" customHeight="1" x14ac:dyDescent="0.3"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  <c r="AA252" s="162"/>
      <c r="AB252" s="162"/>
      <c r="AC252" s="162"/>
      <c r="AD252" s="162"/>
    </row>
    <row r="253" spans="2:30" ht="14.25" customHeight="1" x14ac:dyDescent="0.3"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</row>
    <row r="254" spans="2:30" ht="14.25" customHeight="1" x14ac:dyDescent="0.3"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  <c r="Z254" s="162"/>
      <c r="AA254" s="162"/>
      <c r="AB254" s="162"/>
      <c r="AC254" s="162"/>
      <c r="AD254" s="162"/>
    </row>
    <row r="255" spans="2:30" ht="14.25" customHeight="1" x14ac:dyDescent="0.3"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  <c r="Z255" s="162"/>
      <c r="AA255" s="162"/>
      <c r="AB255" s="162"/>
      <c r="AC255" s="162"/>
      <c r="AD255" s="162"/>
    </row>
    <row r="256" spans="2:30" ht="14.25" customHeight="1" x14ac:dyDescent="0.3"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</row>
    <row r="257" spans="2:30" ht="14.25" customHeight="1" x14ac:dyDescent="0.3"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  <c r="Z257" s="162"/>
      <c r="AA257" s="162"/>
      <c r="AB257" s="162"/>
      <c r="AC257" s="162"/>
      <c r="AD257" s="162"/>
    </row>
    <row r="258" spans="2:30" ht="14.25" customHeight="1" x14ac:dyDescent="0.3"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</row>
    <row r="259" spans="2:30" ht="14.25" customHeight="1" x14ac:dyDescent="0.3"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</row>
    <row r="260" spans="2:30" ht="14.25" customHeight="1" x14ac:dyDescent="0.3"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</row>
    <row r="261" spans="2:30" ht="14.25" customHeight="1" x14ac:dyDescent="0.3"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</row>
    <row r="262" spans="2:30" ht="14.25" customHeight="1" x14ac:dyDescent="0.3"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</row>
    <row r="263" spans="2:30" ht="14.25" customHeight="1" x14ac:dyDescent="0.3"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</row>
    <row r="264" spans="2:30" ht="14.25" customHeight="1" x14ac:dyDescent="0.3"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</row>
    <row r="265" spans="2:30" ht="14.25" customHeight="1" x14ac:dyDescent="0.3"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</row>
    <row r="266" spans="2:30" ht="14.25" customHeight="1" x14ac:dyDescent="0.3"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</row>
    <row r="267" spans="2:30" ht="14.25" customHeight="1" x14ac:dyDescent="0.3"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  <c r="Z267" s="162"/>
      <c r="AA267" s="162"/>
      <c r="AB267" s="162"/>
      <c r="AC267" s="162"/>
      <c r="AD267" s="162"/>
    </row>
    <row r="268" spans="2:30" ht="14.25" customHeight="1" x14ac:dyDescent="0.3"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  <c r="Z268" s="162"/>
      <c r="AA268" s="162"/>
      <c r="AB268" s="162"/>
      <c r="AC268" s="162"/>
      <c r="AD268" s="162"/>
    </row>
    <row r="269" spans="2:30" ht="14.25" customHeight="1" x14ac:dyDescent="0.3"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</row>
    <row r="270" spans="2:30" ht="14.25" customHeight="1" x14ac:dyDescent="0.3"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  <c r="Z270" s="162"/>
      <c r="AA270" s="162"/>
      <c r="AB270" s="162"/>
      <c r="AC270" s="162"/>
      <c r="AD270" s="162"/>
    </row>
    <row r="271" spans="2:30" ht="14.25" customHeight="1" x14ac:dyDescent="0.3"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</row>
    <row r="272" spans="2:30" ht="14.25" customHeight="1" x14ac:dyDescent="0.3"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  <c r="Z272" s="162"/>
      <c r="AA272" s="162"/>
      <c r="AB272" s="162"/>
      <c r="AC272" s="162"/>
      <c r="AD272" s="162"/>
    </row>
    <row r="273" spans="2:30" ht="14.25" customHeight="1" x14ac:dyDescent="0.3"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  <c r="Z273" s="162"/>
      <c r="AA273" s="162"/>
      <c r="AB273" s="162"/>
      <c r="AC273" s="162"/>
      <c r="AD273" s="162"/>
    </row>
    <row r="274" spans="2:30" ht="14.25" customHeight="1" x14ac:dyDescent="0.3"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</row>
    <row r="275" spans="2:30" ht="14.25" customHeight="1" x14ac:dyDescent="0.3"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</row>
    <row r="276" spans="2:30" ht="14.25" customHeight="1" x14ac:dyDescent="0.3"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</row>
    <row r="277" spans="2:30" ht="14.25" customHeight="1" x14ac:dyDescent="0.3"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</row>
    <row r="278" spans="2:30" ht="14.25" customHeight="1" x14ac:dyDescent="0.3"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</row>
    <row r="279" spans="2:30" ht="14.25" customHeight="1" x14ac:dyDescent="0.3"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</row>
    <row r="280" spans="2:30" ht="14.25" customHeight="1" x14ac:dyDescent="0.3"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</row>
    <row r="281" spans="2:30" ht="14.25" customHeight="1" x14ac:dyDescent="0.3"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</row>
    <row r="282" spans="2:30" ht="14.25" customHeight="1" x14ac:dyDescent="0.3"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</row>
    <row r="283" spans="2:30" ht="14.25" customHeight="1" x14ac:dyDescent="0.3"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</row>
    <row r="284" spans="2:30" ht="14.25" customHeight="1" x14ac:dyDescent="0.3"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  <c r="Z284" s="162"/>
      <c r="AA284" s="162"/>
      <c r="AB284" s="162"/>
      <c r="AC284" s="162"/>
      <c r="AD284" s="162"/>
    </row>
    <row r="285" spans="2:30" ht="14.25" customHeight="1" x14ac:dyDescent="0.3"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  <c r="Z285" s="162"/>
      <c r="AA285" s="162"/>
      <c r="AB285" s="162"/>
      <c r="AC285" s="162"/>
      <c r="AD285" s="162"/>
    </row>
    <row r="286" spans="2:30" ht="14.25" customHeight="1" x14ac:dyDescent="0.3"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  <c r="Z286" s="162"/>
      <c r="AA286" s="162"/>
      <c r="AB286" s="162"/>
      <c r="AC286" s="162"/>
      <c r="AD286" s="162"/>
    </row>
    <row r="287" spans="2:30" ht="14.25" customHeight="1" x14ac:dyDescent="0.3"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</row>
    <row r="288" spans="2:30" ht="14.25" customHeight="1" x14ac:dyDescent="0.3"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  <c r="Z288" s="162"/>
      <c r="AA288" s="162"/>
      <c r="AB288" s="162"/>
      <c r="AC288" s="162"/>
      <c r="AD288" s="162"/>
    </row>
    <row r="289" spans="2:30" ht="14.25" customHeight="1" x14ac:dyDescent="0.3"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</row>
    <row r="290" spans="2:30" ht="14.25" customHeight="1" x14ac:dyDescent="0.3"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  <c r="Z290" s="162"/>
      <c r="AA290" s="162"/>
      <c r="AB290" s="162"/>
      <c r="AC290" s="162"/>
      <c r="AD290" s="162"/>
    </row>
    <row r="291" spans="2:30" ht="14.25" customHeight="1" x14ac:dyDescent="0.3"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  <c r="Z291" s="162"/>
      <c r="AA291" s="162"/>
      <c r="AB291" s="162"/>
      <c r="AC291" s="162"/>
      <c r="AD291" s="162"/>
    </row>
    <row r="292" spans="2:30" ht="14.25" customHeight="1" x14ac:dyDescent="0.3"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</row>
    <row r="293" spans="2:30" ht="14.25" customHeight="1" x14ac:dyDescent="0.3"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  <c r="Z293" s="162"/>
      <c r="AA293" s="162"/>
      <c r="AB293" s="162"/>
      <c r="AC293" s="162"/>
      <c r="AD293" s="162"/>
    </row>
    <row r="294" spans="2:30" ht="14.25" customHeight="1" x14ac:dyDescent="0.3"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  <c r="Z294" s="162"/>
      <c r="AA294" s="162"/>
      <c r="AB294" s="162"/>
      <c r="AC294" s="162"/>
      <c r="AD294" s="162"/>
    </row>
    <row r="295" spans="2:30" ht="14.25" customHeight="1" x14ac:dyDescent="0.3"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  <c r="Z295" s="162"/>
      <c r="AA295" s="162"/>
      <c r="AB295" s="162"/>
      <c r="AC295" s="162"/>
      <c r="AD295" s="162"/>
    </row>
    <row r="296" spans="2:30" ht="14.25" customHeight="1" x14ac:dyDescent="0.3"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</row>
    <row r="297" spans="2:30" ht="14.25" customHeight="1" x14ac:dyDescent="0.3"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  <c r="Z297" s="162"/>
      <c r="AA297" s="162"/>
      <c r="AB297" s="162"/>
      <c r="AC297" s="162"/>
      <c r="AD297" s="162"/>
    </row>
    <row r="298" spans="2:30" ht="14.25" customHeight="1" x14ac:dyDescent="0.3"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</row>
    <row r="299" spans="2:30" ht="14.25" customHeight="1" x14ac:dyDescent="0.3"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  <c r="Z299" s="162"/>
      <c r="AA299" s="162"/>
      <c r="AB299" s="162"/>
      <c r="AC299" s="162"/>
      <c r="AD299" s="162"/>
    </row>
    <row r="300" spans="2:30" ht="14.25" customHeight="1" x14ac:dyDescent="0.3"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</row>
    <row r="301" spans="2:30" ht="14.25" customHeight="1" x14ac:dyDescent="0.3"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</row>
    <row r="302" spans="2:30" ht="14.25" customHeight="1" x14ac:dyDescent="0.3"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</row>
    <row r="303" spans="2:30" ht="14.25" customHeight="1" x14ac:dyDescent="0.3"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</row>
    <row r="304" spans="2:30" ht="14.25" customHeight="1" x14ac:dyDescent="0.3"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</row>
    <row r="305" spans="2:30" ht="14.25" customHeight="1" x14ac:dyDescent="0.3"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</row>
    <row r="306" spans="2:30" ht="14.25" customHeight="1" x14ac:dyDescent="0.3"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  <c r="Z306" s="162"/>
      <c r="AA306" s="162"/>
      <c r="AB306" s="162"/>
      <c r="AC306" s="162"/>
      <c r="AD306" s="162"/>
    </row>
    <row r="307" spans="2:30" ht="14.25" customHeight="1" x14ac:dyDescent="0.3"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</row>
    <row r="308" spans="2:30" ht="14.25" customHeight="1" x14ac:dyDescent="0.3"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  <c r="Z308" s="162"/>
      <c r="AA308" s="162"/>
      <c r="AB308" s="162"/>
      <c r="AC308" s="162"/>
      <c r="AD308" s="162"/>
    </row>
    <row r="309" spans="2:30" ht="14.25" customHeight="1" x14ac:dyDescent="0.3"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</row>
    <row r="310" spans="2:30" ht="14.25" customHeight="1" x14ac:dyDescent="0.3"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  <c r="Z310" s="162"/>
      <c r="AA310" s="162"/>
      <c r="AB310" s="162"/>
      <c r="AC310" s="162"/>
      <c r="AD310" s="162"/>
    </row>
    <row r="311" spans="2:30" ht="14.25" customHeight="1" x14ac:dyDescent="0.3"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  <c r="Z311" s="162"/>
      <c r="AA311" s="162"/>
      <c r="AB311" s="162"/>
      <c r="AC311" s="162"/>
      <c r="AD311" s="162"/>
    </row>
    <row r="312" spans="2:30" ht="14.25" customHeight="1" x14ac:dyDescent="0.3"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  <c r="Z312" s="162"/>
      <c r="AA312" s="162"/>
      <c r="AB312" s="162"/>
      <c r="AC312" s="162"/>
      <c r="AD312" s="162"/>
    </row>
    <row r="313" spans="2:30" ht="14.25" customHeight="1" x14ac:dyDescent="0.3"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  <c r="Z313" s="162"/>
      <c r="AA313" s="162"/>
      <c r="AB313" s="162"/>
      <c r="AC313" s="162"/>
      <c r="AD313" s="162"/>
    </row>
    <row r="314" spans="2:30" ht="14.25" customHeight="1" x14ac:dyDescent="0.3"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  <c r="Z314" s="162"/>
      <c r="AA314" s="162"/>
      <c r="AB314" s="162"/>
      <c r="AC314" s="162"/>
      <c r="AD314" s="162"/>
    </row>
    <row r="315" spans="2:30" ht="14.25" customHeight="1" x14ac:dyDescent="0.3"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  <c r="Z315" s="162"/>
      <c r="AA315" s="162"/>
      <c r="AB315" s="162"/>
      <c r="AC315" s="162"/>
      <c r="AD315" s="162"/>
    </row>
    <row r="316" spans="2:30" ht="14.25" customHeight="1" x14ac:dyDescent="0.3"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</row>
    <row r="317" spans="2:30" ht="14.25" customHeight="1" x14ac:dyDescent="0.3"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  <c r="Z317" s="162"/>
      <c r="AA317" s="162"/>
      <c r="AB317" s="162"/>
      <c r="AC317" s="162"/>
      <c r="AD317" s="162"/>
    </row>
    <row r="318" spans="2:30" ht="14.25" customHeight="1" x14ac:dyDescent="0.3"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  <c r="Z318" s="162"/>
      <c r="AA318" s="162"/>
      <c r="AB318" s="162"/>
      <c r="AC318" s="162"/>
      <c r="AD318" s="162"/>
    </row>
    <row r="319" spans="2:30" ht="14.25" customHeight="1" x14ac:dyDescent="0.3"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  <c r="Z319" s="162"/>
      <c r="AA319" s="162"/>
      <c r="AB319" s="162"/>
      <c r="AC319" s="162"/>
      <c r="AD319" s="162"/>
    </row>
    <row r="320" spans="2:30" ht="14.25" customHeight="1" x14ac:dyDescent="0.3"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  <c r="Z320" s="162"/>
      <c r="AA320" s="162"/>
      <c r="AB320" s="162"/>
      <c r="AC320" s="162"/>
      <c r="AD320" s="162"/>
    </row>
    <row r="321" spans="2:30" ht="14.25" customHeight="1" x14ac:dyDescent="0.3"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  <c r="Z321" s="162"/>
      <c r="AA321" s="162"/>
      <c r="AB321" s="162"/>
      <c r="AC321" s="162"/>
      <c r="AD321" s="162"/>
    </row>
    <row r="322" spans="2:30" ht="14.25" customHeight="1" x14ac:dyDescent="0.3"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</row>
    <row r="323" spans="2:30" ht="14.25" customHeight="1" x14ac:dyDescent="0.3"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  <c r="Z323" s="162"/>
      <c r="AA323" s="162"/>
      <c r="AB323" s="162"/>
      <c r="AC323" s="162"/>
      <c r="AD323" s="162"/>
    </row>
    <row r="324" spans="2:30" ht="14.25" customHeight="1" x14ac:dyDescent="0.3"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  <c r="Z324" s="162"/>
      <c r="AA324" s="162"/>
      <c r="AB324" s="162"/>
      <c r="AC324" s="162"/>
      <c r="AD324" s="162"/>
    </row>
    <row r="325" spans="2:30" ht="14.25" customHeight="1" x14ac:dyDescent="0.3"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</row>
    <row r="326" spans="2:30" ht="14.25" customHeight="1" x14ac:dyDescent="0.3"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  <c r="Z326" s="162"/>
      <c r="AA326" s="162"/>
      <c r="AB326" s="162"/>
      <c r="AC326" s="162"/>
      <c r="AD326" s="162"/>
    </row>
    <row r="327" spans="2:30" ht="14.25" customHeight="1" x14ac:dyDescent="0.3"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  <c r="Z327" s="162"/>
      <c r="AA327" s="162"/>
      <c r="AB327" s="162"/>
      <c r="AC327" s="162"/>
      <c r="AD327" s="162"/>
    </row>
    <row r="328" spans="2:30" ht="14.25" customHeight="1" x14ac:dyDescent="0.3"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  <c r="Z328" s="162"/>
      <c r="AA328" s="162"/>
      <c r="AB328" s="162"/>
      <c r="AC328" s="162"/>
      <c r="AD328" s="162"/>
    </row>
    <row r="329" spans="2:30" ht="14.25" customHeight="1" x14ac:dyDescent="0.3"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  <c r="Z329" s="162"/>
      <c r="AA329" s="162"/>
      <c r="AB329" s="162"/>
      <c r="AC329" s="162"/>
      <c r="AD329" s="162"/>
    </row>
    <row r="330" spans="2:30" ht="14.25" customHeight="1" x14ac:dyDescent="0.3"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  <c r="Z330" s="162"/>
      <c r="AA330" s="162"/>
      <c r="AB330" s="162"/>
      <c r="AC330" s="162"/>
      <c r="AD330" s="162"/>
    </row>
    <row r="331" spans="2:30" ht="14.25" customHeight="1" x14ac:dyDescent="0.3"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  <c r="Z331" s="162"/>
      <c r="AA331" s="162"/>
      <c r="AB331" s="162"/>
      <c r="AC331" s="162"/>
      <c r="AD331" s="162"/>
    </row>
    <row r="332" spans="2:30" ht="14.25" customHeight="1" x14ac:dyDescent="0.3"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  <c r="Z332" s="162"/>
      <c r="AA332" s="162"/>
      <c r="AB332" s="162"/>
      <c r="AC332" s="162"/>
      <c r="AD332" s="162"/>
    </row>
    <row r="333" spans="2:30" ht="14.25" customHeight="1" x14ac:dyDescent="0.3"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  <c r="Z333" s="162"/>
      <c r="AA333" s="162"/>
      <c r="AB333" s="162"/>
      <c r="AC333" s="162"/>
      <c r="AD333" s="162"/>
    </row>
    <row r="334" spans="2:30" ht="14.25" customHeight="1" x14ac:dyDescent="0.3"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</row>
    <row r="335" spans="2:30" ht="14.25" customHeight="1" x14ac:dyDescent="0.3"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  <c r="Z335" s="162"/>
      <c r="AA335" s="162"/>
      <c r="AB335" s="162"/>
      <c r="AC335" s="162"/>
      <c r="AD335" s="162"/>
    </row>
    <row r="336" spans="2:30" ht="14.25" customHeight="1" x14ac:dyDescent="0.3"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  <c r="Z336" s="162"/>
      <c r="AA336" s="162"/>
      <c r="AB336" s="162"/>
      <c r="AC336" s="162"/>
      <c r="AD336" s="162"/>
    </row>
    <row r="337" spans="2:30" ht="14.25" customHeight="1" x14ac:dyDescent="0.3"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  <c r="Z337" s="162"/>
      <c r="AA337" s="162"/>
      <c r="AB337" s="162"/>
      <c r="AC337" s="162"/>
      <c r="AD337" s="162"/>
    </row>
    <row r="338" spans="2:30" ht="14.25" customHeight="1" x14ac:dyDescent="0.3"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  <c r="Z338" s="162"/>
      <c r="AA338" s="162"/>
      <c r="AB338" s="162"/>
      <c r="AC338" s="162"/>
      <c r="AD338" s="162"/>
    </row>
    <row r="339" spans="2:30" ht="14.25" customHeight="1" x14ac:dyDescent="0.3"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  <c r="Z339" s="162"/>
      <c r="AA339" s="162"/>
      <c r="AB339" s="162"/>
      <c r="AC339" s="162"/>
      <c r="AD339" s="162"/>
    </row>
    <row r="340" spans="2:30" ht="14.25" customHeight="1" x14ac:dyDescent="0.3"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  <c r="Z340" s="162"/>
      <c r="AA340" s="162"/>
      <c r="AB340" s="162"/>
      <c r="AC340" s="162"/>
      <c r="AD340" s="162"/>
    </row>
    <row r="341" spans="2:30" ht="14.25" customHeight="1" x14ac:dyDescent="0.3"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  <c r="Z341" s="162"/>
      <c r="AA341" s="162"/>
      <c r="AB341" s="162"/>
      <c r="AC341" s="162"/>
      <c r="AD341" s="162"/>
    </row>
    <row r="342" spans="2:30" ht="14.25" customHeight="1" x14ac:dyDescent="0.3"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  <c r="Z342" s="162"/>
      <c r="AA342" s="162"/>
      <c r="AB342" s="162"/>
      <c r="AC342" s="162"/>
      <c r="AD342" s="162"/>
    </row>
    <row r="343" spans="2:30" ht="14.25" customHeight="1" x14ac:dyDescent="0.3"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</row>
    <row r="344" spans="2:30" ht="14.25" customHeight="1" x14ac:dyDescent="0.3"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  <c r="Z344" s="162"/>
      <c r="AA344" s="162"/>
      <c r="AB344" s="162"/>
      <c r="AC344" s="162"/>
      <c r="AD344" s="162"/>
    </row>
    <row r="345" spans="2:30" ht="14.25" customHeight="1" x14ac:dyDescent="0.3"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  <c r="Z345" s="162"/>
      <c r="AA345" s="162"/>
      <c r="AB345" s="162"/>
      <c r="AC345" s="162"/>
      <c r="AD345" s="162"/>
    </row>
    <row r="346" spans="2:30" ht="14.25" customHeight="1" x14ac:dyDescent="0.3"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  <c r="Z346" s="162"/>
      <c r="AA346" s="162"/>
      <c r="AB346" s="162"/>
      <c r="AC346" s="162"/>
      <c r="AD346" s="162"/>
    </row>
    <row r="347" spans="2:30" ht="14.25" customHeight="1" x14ac:dyDescent="0.3"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  <c r="Z347" s="162"/>
      <c r="AA347" s="162"/>
      <c r="AB347" s="162"/>
      <c r="AC347" s="162"/>
      <c r="AD347" s="162"/>
    </row>
    <row r="348" spans="2:30" ht="14.25" customHeight="1" x14ac:dyDescent="0.3"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  <c r="Z348" s="162"/>
      <c r="AA348" s="162"/>
      <c r="AB348" s="162"/>
      <c r="AC348" s="162"/>
      <c r="AD348" s="162"/>
    </row>
    <row r="349" spans="2:30" ht="14.25" customHeight="1" x14ac:dyDescent="0.3"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  <c r="Z349" s="162"/>
      <c r="AA349" s="162"/>
      <c r="AB349" s="162"/>
      <c r="AC349" s="162"/>
      <c r="AD349" s="162"/>
    </row>
    <row r="350" spans="2:30" ht="14.25" customHeight="1" x14ac:dyDescent="0.3"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  <c r="Z350" s="162"/>
      <c r="AA350" s="162"/>
      <c r="AB350" s="162"/>
      <c r="AC350" s="162"/>
      <c r="AD350" s="162"/>
    </row>
    <row r="351" spans="2:30" ht="14.25" customHeight="1" x14ac:dyDescent="0.3"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  <c r="Z351" s="162"/>
      <c r="AA351" s="162"/>
      <c r="AB351" s="162"/>
      <c r="AC351" s="162"/>
      <c r="AD351" s="162"/>
    </row>
    <row r="352" spans="2:30" ht="14.25" customHeight="1" x14ac:dyDescent="0.3"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</row>
    <row r="353" spans="2:30" ht="14.25" customHeight="1" x14ac:dyDescent="0.3"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  <c r="Z353" s="162"/>
      <c r="AA353" s="162"/>
      <c r="AB353" s="162"/>
      <c r="AC353" s="162"/>
      <c r="AD353" s="162"/>
    </row>
    <row r="354" spans="2:30" ht="14.25" customHeight="1" x14ac:dyDescent="0.3"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  <c r="Z354" s="162"/>
      <c r="AA354" s="162"/>
      <c r="AB354" s="162"/>
      <c r="AC354" s="162"/>
      <c r="AD354" s="162"/>
    </row>
    <row r="355" spans="2:30" ht="14.25" customHeight="1" x14ac:dyDescent="0.3"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  <c r="Z355" s="162"/>
      <c r="AA355" s="162"/>
      <c r="AB355" s="162"/>
      <c r="AC355" s="162"/>
      <c r="AD355" s="162"/>
    </row>
    <row r="356" spans="2:30" ht="14.25" customHeight="1" x14ac:dyDescent="0.3"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  <c r="Z356" s="162"/>
      <c r="AA356" s="162"/>
      <c r="AB356" s="162"/>
      <c r="AC356" s="162"/>
      <c r="AD356" s="162"/>
    </row>
    <row r="357" spans="2:30" ht="14.25" customHeight="1" x14ac:dyDescent="0.3"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  <c r="Z357" s="162"/>
      <c r="AA357" s="162"/>
      <c r="AB357" s="162"/>
      <c r="AC357" s="162"/>
      <c r="AD357" s="162"/>
    </row>
    <row r="358" spans="2:30" ht="14.25" customHeight="1" x14ac:dyDescent="0.3"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  <c r="Z358" s="162"/>
      <c r="AA358" s="162"/>
      <c r="AB358" s="162"/>
      <c r="AC358" s="162"/>
      <c r="AD358" s="162"/>
    </row>
    <row r="359" spans="2:30" ht="14.25" customHeight="1" x14ac:dyDescent="0.3"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  <c r="Z359" s="162"/>
      <c r="AA359" s="162"/>
      <c r="AB359" s="162"/>
      <c r="AC359" s="162"/>
      <c r="AD359" s="162"/>
    </row>
    <row r="360" spans="2:30" ht="14.25" customHeight="1" x14ac:dyDescent="0.3"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  <c r="Z360" s="162"/>
      <c r="AA360" s="162"/>
      <c r="AB360" s="162"/>
      <c r="AC360" s="162"/>
      <c r="AD360" s="162"/>
    </row>
    <row r="361" spans="2:30" ht="14.25" customHeight="1" x14ac:dyDescent="0.3"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  <c r="Z361" s="162"/>
      <c r="AA361" s="162"/>
      <c r="AB361" s="162"/>
      <c r="AC361" s="162"/>
      <c r="AD361" s="162"/>
    </row>
    <row r="362" spans="2:30" ht="14.25" customHeight="1" x14ac:dyDescent="0.3"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  <c r="Z362" s="162"/>
      <c r="AA362" s="162"/>
      <c r="AB362" s="162"/>
      <c r="AC362" s="162"/>
      <c r="AD362" s="162"/>
    </row>
    <row r="363" spans="2:30" ht="14.25" customHeight="1" x14ac:dyDescent="0.3"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</row>
    <row r="364" spans="2:30" ht="14.25" customHeight="1" x14ac:dyDescent="0.3"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  <c r="Z364" s="162"/>
      <c r="AA364" s="162"/>
      <c r="AB364" s="162"/>
      <c r="AC364" s="162"/>
      <c r="AD364" s="162"/>
    </row>
    <row r="365" spans="2:30" ht="14.25" customHeight="1" x14ac:dyDescent="0.3"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</row>
    <row r="366" spans="2:30" ht="14.25" customHeight="1" x14ac:dyDescent="0.3"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  <c r="Z366" s="162"/>
      <c r="AA366" s="162"/>
      <c r="AB366" s="162"/>
      <c r="AC366" s="162"/>
      <c r="AD366" s="162"/>
    </row>
    <row r="367" spans="2:30" ht="14.25" customHeight="1" x14ac:dyDescent="0.3"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  <c r="Z367" s="162"/>
      <c r="AA367" s="162"/>
      <c r="AB367" s="162"/>
      <c r="AC367" s="162"/>
      <c r="AD367" s="162"/>
    </row>
    <row r="368" spans="2:30" ht="14.25" customHeight="1" x14ac:dyDescent="0.3"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  <c r="Z368" s="162"/>
      <c r="AA368" s="162"/>
      <c r="AB368" s="162"/>
      <c r="AC368" s="162"/>
      <c r="AD368" s="162"/>
    </row>
    <row r="369" spans="2:30" ht="14.25" customHeight="1" x14ac:dyDescent="0.3"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  <c r="Z369" s="162"/>
      <c r="AA369" s="162"/>
      <c r="AB369" s="162"/>
      <c r="AC369" s="162"/>
      <c r="AD369" s="162"/>
    </row>
    <row r="370" spans="2:30" ht="14.25" customHeight="1" x14ac:dyDescent="0.3"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  <c r="Z370" s="162"/>
      <c r="AA370" s="162"/>
      <c r="AB370" s="162"/>
      <c r="AC370" s="162"/>
      <c r="AD370" s="162"/>
    </row>
    <row r="371" spans="2:30" ht="14.25" customHeight="1" x14ac:dyDescent="0.3"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  <c r="Z371" s="162"/>
      <c r="AA371" s="162"/>
      <c r="AB371" s="162"/>
      <c r="AC371" s="162"/>
      <c r="AD371" s="162"/>
    </row>
    <row r="372" spans="2:30" ht="14.25" customHeight="1" x14ac:dyDescent="0.3"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  <c r="Z372" s="162"/>
      <c r="AA372" s="162"/>
      <c r="AB372" s="162"/>
      <c r="AC372" s="162"/>
      <c r="AD372" s="162"/>
    </row>
    <row r="373" spans="2:30" ht="14.25" customHeight="1" x14ac:dyDescent="0.3"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  <c r="Z373" s="162"/>
      <c r="AA373" s="162"/>
      <c r="AB373" s="162"/>
      <c r="AC373" s="162"/>
      <c r="AD373" s="162"/>
    </row>
    <row r="374" spans="2:30" ht="14.25" customHeight="1" x14ac:dyDescent="0.3"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  <c r="Z374" s="162"/>
      <c r="AA374" s="162"/>
      <c r="AB374" s="162"/>
      <c r="AC374" s="162"/>
      <c r="AD374" s="162"/>
    </row>
    <row r="375" spans="2:30" ht="14.25" customHeight="1" x14ac:dyDescent="0.3"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  <c r="Z375" s="162"/>
      <c r="AA375" s="162"/>
      <c r="AB375" s="162"/>
      <c r="AC375" s="162"/>
      <c r="AD375" s="162"/>
    </row>
    <row r="376" spans="2:30" ht="14.25" customHeight="1" x14ac:dyDescent="0.3"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  <c r="Z376" s="162"/>
      <c r="AA376" s="162"/>
      <c r="AB376" s="162"/>
      <c r="AC376" s="162"/>
      <c r="AD376" s="162"/>
    </row>
    <row r="377" spans="2:30" ht="14.25" customHeight="1" x14ac:dyDescent="0.3"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  <c r="Z377" s="162"/>
      <c r="AA377" s="162"/>
      <c r="AB377" s="162"/>
      <c r="AC377" s="162"/>
      <c r="AD377" s="162"/>
    </row>
    <row r="378" spans="2:30" ht="14.25" customHeight="1" x14ac:dyDescent="0.3"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  <c r="Z378" s="162"/>
      <c r="AA378" s="162"/>
      <c r="AB378" s="162"/>
      <c r="AC378" s="162"/>
      <c r="AD378" s="162"/>
    </row>
    <row r="379" spans="2:30" ht="14.25" customHeight="1" x14ac:dyDescent="0.3"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  <c r="Z379" s="162"/>
      <c r="AA379" s="162"/>
      <c r="AB379" s="162"/>
      <c r="AC379" s="162"/>
      <c r="AD379" s="162"/>
    </row>
    <row r="380" spans="2:30" ht="14.25" customHeight="1" x14ac:dyDescent="0.3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  <c r="Z380" s="162"/>
      <c r="AA380" s="162"/>
      <c r="AB380" s="162"/>
      <c r="AC380" s="162"/>
      <c r="AD380" s="162"/>
    </row>
    <row r="381" spans="2:30" ht="14.25" customHeight="1" x14ac:dyDescent="0.3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  <c r="Z381" s="162"/>
      <c r="AA381" s="162"/>
      <c r="AB381" s="162"/>
      <c r="AC381" s="162"/>
      <c r="AD381" s="162"/>
    </row>
    <row r="382" spans="2:30" ht="14.25" customHeight="1" x14ac:dyDescent="0.3"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  <c r="Z382" s="162"/>
      <c r="AA382" s="162"/>
      <c r="AB382" s="162"/>
      <c r="AC382" s="162"/>
      <c r="AD382" s="162"/>
    </row>
    <row r="383" spans="2:30" ht="14.25" customHeight="1" x14ac:dyDescent="0.3"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  <c r="Z383" s="162"/>
      <c r="AA383" s="162"/>
      <c r="AB383" s="162"/>
      <c r="AC383" s="162"/>
      <c r="AD383" s="162"/>
    </row>
    <row r="384" spans="2:30" ht="14.25" customHeight="1" x14ac:dyDescent="0.3"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</row>
    <row r="385" spans="2:30" ht="14.25" customHeight="1" x14ac:dyDescent="0.3"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</row>
    <row r="386" spans="2:30" ht="14.25" customHeight="1" x14ac:dyDescent="0.3"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</row>
    <row r="387" spans="2:30" ht="14.25" customHeight="1" x14ac:dyDescent="0.3"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</row>
    <row r="388" spans="2:30" ht="14.25" customHeight="1" x14ac:dyDescent="0.3"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</row>
    <row r="389" spans="2:30" ht="14.25" customHeight="1" x14ac:dyDescent="0.3"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</row>
    <row r="390" spans="2:30" ht="14.25" customHeight="1" x14ac:dyDescent="0.3"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</row>
    <row r="391" spans="2:30" ht="14.25" customHeight="1" x14ac:dyDescent="0.3"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</row>
    <row r="392" spans="2:30" ht="14.25" customHeight="1" x14ac:dyDescent="0.3"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  <c r="Z392" s="162"/>
      <c r="AA392" s="162"/>
      <c r="AB392" s="162"/>
      <c r="AC392" s="162"/>
      <c r="AD392" s="162"/>
    </row>
    <row r="393" spans="2:30" ht="14.25" customHeight="1" x14ac:dyDescent="0.3"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  <c r="Z393" s="162"/>
      <c r="AA393" s="162"/>
      <c r="AB393" s="162"/>
      <c r="AC393" s="162"/>
      <c r="AD393" s="162"/>
    </row>
    <row r="394" spans="2:30" ht="14.25" customHeight="1" x14ac:dyDescent="0.3"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  <c r="Z394" s="162"/>
      <c r="AA394" s="162"/>
      <c r="AB394" s="162"/>
      <c r="AC394" s="162"/>
      <c r="AD394" s="162"/>
    </row>
    <row r="395" spans="2:30" ht="14.25" customHeight="1" x14ac:dyDescent="0.3"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  <c r="Z395" s="162"/>
      <c r="AA395" s="162"/>
      <c r="AB395" s="162"/>
      <c r="AC395" s="162"/>
      <c r="AD395" s="162"/>
    </row>
    <row r="396" spans="2:30" ht="14.25" customHeight="1" x14ac:dyDescent="0.3"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  <c r="Z396" s="162"/>
      <c r="AA396" s="162"/>
      <c r="AB396" s="162"/>
      <c r="AC396" s="162"/>
      <c r="AD396" s="162"/>
    </row>
    <row r="397" spans="2:30" ht="14.25" customHeight="1" x14ac:dyDescent="0.3"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  <c r="Z397" s="162"/>
      <c r="AA397" s="162"/>
      <c r="AB397" s="162"/>
      <c r="AC397" s="162"/>
      <c r="AD397" s="162"/>
    </row>
    <row r="398" spans="2:30" ht="14.25" customHeight="1" x14ac:dyDescent="0.3"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  <c r="Z398" s="162"/>
      <c r="AA398" s="162"/>
      <c r="AB398" s="162"/>
      <c r="AC398" s="162"/>
      <c r="AD398" s="162"/>
    </row>
    <row r="399" spans="2:30" ht="14.25" customHeight="1" x14ac:dyDescent="0.3"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</row>
    <row r="400" spans="2:30" ht="14.25" customHeight="1" x14ac:dyDescent="0.3"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  <c r="Z400" s="162"/>
      <c r="AA400" s="162"/>
      <c r="AB400" s="162"/>
      <c r="AC400" s="162"/>
      <c r="AD400" s="162"/>
    </row>
    <row r="401" spans="2:30" ht="14.25" customHeight="1" x14ac:dyDescent="0.3"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</row>
    <row r="402" spans="2:30" ht="14.25" customHeight="1" x14ac:dyDescent="0.3"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  <c r="Z402" s="162"/>
      <c r="AA402" s="162"/>
      <c r="AB402" s="162"/>
      <c r="AC402" s="162"/>
      <c r="AD402" s="162"/>
    </row>
    <row r="403" spans="2:30" ht="14.25" customHeight="1" x14ac:dyDescent="0.3"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  <c r="Z403" s="162"/>
      <c r="AA403" s="162"/>
      <c r="AB403" s="162"/>
      <c r="AC403" s="162"/>
      <c r="AD403" s="162"/>
    </row>
    <row r="404" spans="2:30" ht="14.25" customHeight="1" x14ac:dyDescent="0.3"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  <c r="Z404" s="162"/>
      <c r="AA404" s="162"/>
      <c r="AB404" s="162"/>
      <c r="AC404" s="162"/>
      <c r="AD404" s="162"/>
    </row>
    <row r="405" spans="2:30" ht="14.25" customHeight="1" x14ac:dyDescent="0.3"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  <c r="Z405" s="162"/>
      <c r="AA405" s="162"/>
      <c r="AB405" s="162"/>
      <c r="AC405" s="162"/>
      <c r="AD405" s="162"/>
    </row>
    <row r="406" spans="2:30" ht="14.25" customHeight="1" x14ac:dyDescent="0.3"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  <c r="Z406" s="162"/>
      <c r="AA406" s="162"/>
      <c r="AB406" s="162"/>
      <c r="AC406" s="162"/>
      <c r="AD406" s="162"/>
    </row>
    <row r="407" spans="2:30" ht="14.25" customHeight="1" x14ac:dyDescent="0.3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  <c r="Z407" s="162"/>
      <c r="AA407" s="162"/>
      <c r="AB407" s="162"/>
      <c r="AC407" s="162"/>
      <c r="AD407" s="162"/>
    </row>
    <row r="408" spans="2:30" ht="14.25" customHeight="1" x14ac:dyDescent="0.3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  <c r="Z408" s="162"/>
      <c r="AA408" s="162"/>
      <c r="AB408" s="162"/>
      <c r="AC408" s="162"/>
      <c r="AD408" s="162"/>
    </row>
    <row r="409" spans="2:30" ht="14.25" customHeight="1" x14ac:dyDescent="0.3"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  <c r="Z409" s="162"/>
      <c r="AA409" s="162"/>
      <c r="AB409" s="162"/>
      <c r="AC409" s="162"/>
      <c r="AD409" s="162"/>
    </row>
    <row r="410" spans="2:30" ht="14.25" customHeight="1" x14ac:dyDescent="0.3"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  <c r="Z410" s="162"/>
      <c r="AA410" s="162"/>
      <c r="AB410" s="162"/>
      <c r="AC410" s="162"/>
      <c r="AD410" s="162"/>
    </row>
    <row r="411" spans="2:30" ht="14.25" customHeight="1" x14ac:dyDescent="0.3"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  <c r="Z411" s="162"/>
      <c r="AA411" s="162"/>
      <c r="AB411" s="162"/>
      <c r="AC411" s="162"/>
      <c r="AD411" s="162"/>
    </row>
    <row r="412" spans="2:30" ht="14.25" customHeight="1" x14ac:dyDescent="0.3"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  <c r="Z412" s="162"/>
      <c r="AA412" s="162"/>
      <c r="AB412" s="162"/>
      <c r="AC412" s="162"/>
      <c r="AD412" s="162"/>
    </row>
    <row r="413" spans="2:30" ht="14.25" customHeight="1" x14ac:dyDescent="0.3"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  <c r="Z413" s="162"/>
      <c r="AA413" s="162"/>
      <c r="AB413" s="162"/>
      <c r="AC413" s="162"/>
      <c r="AD413" s="162"/>
    </row>
    <row r="414" spans="2:30" ht="14.25" customHeight="1" x14ac:dyDescent="0.3"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  <c r="Z414" s="162"/>
      <c r="AA414" s="162"/>
      <c r="AB414" s="162"/>
      <c r="AC414" s="162"/>
      <c r="AD414" s="162"/>
    </row>
    <row r="415" spans="2:30" ht="14.25" customHeight="1" x14ac:dyDescent="0.3"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  <c r="Z415" s="162"/>
      <c r="AA415" s="162"/>
      <c r="AB415" s="162"/>
      <c r="AC415" s="162"/>
      <c r="AD415" s="162"/>
    </row>
    <row r="416" spans="2:30" ht="14.25" customHeight="1" x14ac:dyDescent="0.3"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  <c r="Z416" s="162"/>
      <c r="AA416" s="162"/>
      <c r="AB416" s="162"/>
      <c r="AC416" s="162"/>
      <c r="AD416" s="162"/>
    </row>
    <row r="417" spans="2:30" ht="14.25" customHeight="1" x14ac:dyDescent="0.3"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  <c r="Z417" s="162"/>
      <c r="AA417" s="162"/>
      <c r="AB417" s="162"/>
      <c r="AC417" s="162"/>
      <c r="AD417" s="162"/>
    </row>
    <row r="418" spans="2:30" ht="14.25" customHeight="1" x14ac:dyDescent="0.3"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  <c r="Z418" s="162"/>
      <c r="AA418" s="162"/>
      <c r="AB418" s="162"/>
      <c r="AC418" s="162"/>
      <c r="AD418" s="162"/>
    </row>
    <row r="419" spans="2:30" ht="14.25" customHeight="1" x14ac:dyDescent="0.3"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  <c r="Z419" s="162"/>
      <c r="AA419" s="162"/>
      <c r="AB419" s="162"/>
      <c r="AC419" s="162"/>
      <c r="AD419" s="162"/>
    </row>
    <row r="420" spans="2:30" ht="14.25" customHeight="1" x14ac:dyDescent="0.3"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  <c r="Z420" s="162"/>
      <c r="AA420" s="162"/>
      <c r="AB420" s="162"/>
      <c r="AC420" s="162"/>
      <c r="AD420" s="162"/>
    </row>
    <row r="421" spans="2:30" ht="14.25" customHeight="1" x14ac:dyDescent="0.3"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  <c r="Z421" s="162"/>
      <c r="AA421" s="162"/>
      <c r="AB421" s="162"/>
      <c r="AC421" s="162"/>
      <c r="AD421" s="162"/>
    </row>
    <row r="422" spans="2:30" ht="14.25" customHeight="1" x14ac:dyDescent="0.3"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  <c r="Z422" s="162"/>
      <c r="AA422" s="162"/>
      <c r="AB422" s="162"/>
      <c r="AC422" s="162"/>
      <c r="AD422" s="162"/>
    </row>
    <row r="423" spans="2:30" ht="14.25" customHeight="1" x14ac:dyDescent="0.3"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  <c r="Z423" s="162"/>
      <c r="AA423" s="162"/>
      <c r="AB423" s="162"/>
      <c r="AC423" s="162"/>
      <c r="AD423" s="162"/>
    </row>
    <row r="424" spans="2:30" ht="14.25" customHeight="1" x14ac:dyDescent="0.3"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  <c r="Z424" s="162"/>
      <c r="AA424" s="162"/>
      <c r="AB424" s="162"/>
      <c r="AC424" s="162"/>
      <c r="AD424" s="162"/>
    </row>
    <row r="425" spans="2:30" ht="14.25" customHeight="1" x14ac:dyDescent="0.3"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  <c r="Z425" s="162"/>
      <c r="AA425" s="162"/>
      <c r="AB425" s="162"/>
      <c r="AC425" s="162"/>
      <c r="AD425" s="162"/>
    </row>
    <row r="426" spans="2:30" ht="14.25" customHeight="1" x14ac:dyDescent="0.3"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  <c r="Z426" s="162"/>
      <c r="AA426" s="162"/>
      <c r="AB426" s="162"/>
      <c r="AC426" s="162"/>
      <c r="AD426" s="162"/>
    </row>
    <row r="427" spans="2:30" ht="14.25" customHeight="1" x14ac:dyDescent="0.3"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  <c r="Z427" s="162"/>
      <c r="AA427" s="162"/>
      <c r="AB427" s="162"/>
      <c r="AC427" s="162"/>
      <c r="AD427" s="162"/>
    </row>
    <row r="428" spans="2:30" ht="14.25" customHeight="1" x14ac:dyDescent="0.3"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  <c r="Z428" s="162"/>
      <c r="AA428" s="162"/>
      <c r="AB428" s="162"/>
      <c r="AC428" s="162"/>
      <c r="AD428" s="162"/>
    </row>
    <row r="429" spans="2:30" ht="14.25" customHeight="1" x14ac:dyDescent="0.3"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  <c r="Z429" s="162"/>
      <c r="AA429" s="162"/>
      <c r="AB429" s="162"/>
      <c r="AC429" s="162"/>
      <c r="AD429" s="162"/>
    </row>
    <row r="430" spans="2:30" ht="14.25" customHeight="1" x14ac:dyDescent="0.3"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  <c r="Z430" s="162"/>
      <c r="AA430" s="162"/>
      <c r="AB430" s="162"/>
      <c r="AC430" s="162"/>
      <c r="AD430" s="162"/>
    </row>
    <row r="431" spans="2:30" ht="14.25" customHeight="1" x14ac:dyDescent="0.3"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  <c r="Z431" s="162"/>
      <c r="AA431" s="162"/>
      <c r="AB431" s="162"/>
      <c r="AC431" s="162"/>
      <c r="AD431" s="162"/>
    </row>
    <row r="432" spans="2:30" ht="14.25" customHeight="1" x14ac:dyDescent="0.3"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</row>
    <row r="433" spans="2:30" ht="14.25" customHeight="1" x14ac:dyDescent="0.3"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  <c r="Z433" s="162"/>
      <c r="AA433" s="162"/>
      <c r="AB433" s="162"/>
      <c r="AC433" s="162"/>
      <c r="AD433" s="162"/>
    </row>
    <row r="434" spans="2:30" ht="14.25" customHeight="1" x14ac:dyDescent="0.3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  <c r="Z434" s="162"/>
      <c r="AA434" s="162"/>
      <c r="AB434" s="162"/>
      <c r="AC434" s="162"/>
      <c r="AD434" s="162"/>
    </row>
    <row r="435" spans="2:30" ht="14.25" customHeight="1" x14ac:dyDescent="0.3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  <c r="Z435" s="162"/>
      <c r="AA435" s="162"/>
      <c r="AB435" s="162"/>
      <c r="AC435" s="162"/>
      <c r="AD435" s="162"/>
    </row>
    <row r="436" spans="2:30" ht="14.25" customHeight="1" x14ac:dyDescent="0.3"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  <c r="Z436" s="162"/>
      <c r="AA436" s="162"/>
      <c r="AB436" s="162"/>
      <c r="AC436" s="162"/>
      <c r="AD436" s="162"/>
    </row>
    <row r="437" spans="2:30" ht="14.25" customHeight="1" x14ac:dyDescent="0.3"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  <c r="Z437" s="162"/>
      <c r="AA437" s="162"/>
      <c r="AB437" s="162"/>
      <c r="AC437" s="162"/>
      <c r="AD437" s="162"/>
    </row>
    <row r="438" spans="2:30" ht="14.25" customHeight="1" x14ac:dyDescent="0.3"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  <c r="Z438" s="162"/>
      <c r="AA438" s="162"/>
      <c r="AB438" s="162"/>
      <c r="AC438" s="162"/>
      <c r="AD438" s="162"/>
    </row>
    <row r="439" spans="2:30" ht="14.25" customHeight="1" x14ac:dyDescent="0.3"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</row>
    <row r="440" spans="2:30" ht="14.25" customHeight="1" x14ac:dyDescent="0.3"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  <c r="Z440" s="162"/>
      <c r="AA440" s="162"/>
      <c r="AB440" s="162"/>
      <c r="AC440" s="162"/>
      <c r="AD440" s="162"/>
    </row>
    <row r="441" spans="2:30" ht="14.25" customHeight="1" x14ac:dyDescent="0.3"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  <c r="Z441" s="162"/>
      <c r="AA441" s="162"/>
      <c r="AB441" s="162"/>
      <c r="AC441" s="162"/>
      <c r="AD441" s="162"/>
    </row>
    <row r="442" spans="2:30" ht="14.25" customHeight="1" x14ac:dyDescent="0.3"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  <c r="Z442" s="162"/>
      <c r="AA442" s="162"/>
      <c r="AB442" s="162"/>
      <c r="AC442" s="162"/>
      <c r="AD442" s="162"/>
    </row>
    <row r="443" spans="2:30" ht="14.25" customHeight="1" x14ac:dyDescent="0.3"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  <c r="Z443" s="162"/>
      <c r="AA443" s="162"/>
      <c r="AB443" s="162"/>
      <c r="AC443" s="162"/>
      <c r="AD443" s="162"/>
    </row>
    <row r="444" spans="2:30" ht="14.25" customHeight="1" x14ac:dyDescent="0.3"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  <c r="Z444" s="162"/>
      <c r="AA444" s="162"/>
      <c r="AB444" s="162"/>
      <c r="AC444" s="162"/>
      <c r="AD444" s="162"/>
    </row>
    <row r="445" spans="2:30" ht="14.25" customHeight="1" x14ac:dyDescent="0.3"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  <c r="Z445" s="162"/>
      <c r="AA445" s="162"/>
      <c r="AB445" s="162"/>
      <c r="AC445" s="162"/>
      <c r="AD445" s="162"/>
    </row>
    <row r="446" spans="2:30" ht="14.25" customHeight="1" x14ac:dyDescent="0.3"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  <c r="Z446" s="162"/>
      <c r="AA446" s="162"/>
      <c r="AB446" s="162"/>
      <c r="AC446" s="162"/>
      <c r="AD446" s="162"/>
    </row>
    <row r="447" spans="2:30" ht="14.25" customHeight="1" x14ac:dyDescent="0.3"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  <c r="Z447" s="162"/>
      <c r="AA447" s="162"/>
      <c r="AB447" s="162"/>
      <c r="AC447" s="162"/>
      <c r="AD447" s="162"/>
    </row>
    <row r="448" spans="2:30" ht="14.25" customHeight="1" x14ac:dyDescent="0.3"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  <c r="Z448" s="162"/>
      <c r="AA448" s="162"/>
      <c r="AB448" s="162"/>
      <c r="AC448" s="162"/>
      <c r="AD448" s="162"/>
    </row>
    <row r="449" spans="2:30" ht="14.25" customHeight="1" x14ac:dyDescent="0.3"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  <c r="Z449" s="162"/>
      <c r="AA449" s="162"/>
      <c r="AB449" s="162"/>
      <c r="AC449" s="162"/>
      <c r="AD449" s="162"/>
    </row>
    <row r="450" spans="2:30" ht="14.25" customHeight="1" x14ac:dyDescent="0.3"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  <c r="Z450" s="162"/>
      <c r="AA450" s="162"/>
      <c r="AB450" s="162"/>
      <c r="AC450" s="162"/>
      <c r="AD450" s="162"/>
    </row>
    <row r="451" spans="2:30" ht="14.25" customHeight="1" x14ac:dyDescent="0.3"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  <c r="Z451" s="162"/>
      <c r="AA451" s="162"/>
      <c r="AB451" s="162"/>
      <c r="AC451" s="162"/>
      <c r="AD451" s="162"/>
    </row>
    <row r="452" spans="2:30" ht="14.25" customHeight="1" x14ac:dyDescent="0.3"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  <c r="Z452" s="162"/>
      <c r="AA452" s="162"/>
      <c r="AB452" s="162"/>
      <c r="AC452" s="162"/>
      <c r="AD452" s="162"/>
    </row>
    <row r="453" spans="2:30" ht="14.25" customHeight="1" x14ac:dyDescent="0.3"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  <c r="Z453" s="162"/>
      <c r="AA453" s="162"/>
      <c r="AB453" s="162"/>
      <c r="AC453" s="162"/>
      <c r="AD453" s="162"/>
    </row>
    <row r="454" spans="2:30" ht="14.25" customHeight="1" x14ac:dyDescent="0.3"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  <c r="Z454" s="162"/>
      <c r="AA454" s="162"/>
      <c r="AB454" s="162"/>
      <c r="AC454" s="162"/>
      <c r="AD454" s="162"/>
    </row>
    <row r="455" spans="2:30" ht="14.25" customHeight="1" x14ac:dyDescent="0.3"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  <c r="Z455" s="162"/>
      <c r="AA455" s="162"/>
      <c r="AB455" s="162"/>
      <c r="AC455" s="162"/>
      <c r="AD455" s="162"/>
    </row>
    <row r="456" spans="2:30" ht="14.25" customHeight="1" x14ac:dyDescent="0.3"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</row>
    <row r="457" spans="2:30" ht="14.25" customHeight="1" x14ac:dyDescent="0.3"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</row>
    <row r="458" spans="2:30" ht="14.25" customHeight="1" x14ac:dyDescent="0.3"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</row>
    <row r="459" spans="2:30" ht="14.25" customHeight="1" x14ac:dyDescent="0.3"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</row>
    <row r="460" spans="2:30" ht="14.25" customHeight="1" x14ac:dyDescent="0.3"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</row>
    <row r="461" spans="2:30" ht="14.25" customHeight="1" x14ac:dyDescent="0.3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</row>
    <row r="462" spans="2:30" ht="14.25" customHeight="1" x14ac:dyDescent="0.3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</row>
    <row r="463" spans="2:30" ht="14.25" customHeight="1" x14ac:dyDescent="0.3"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</row>
    <row r="464" spans="2:30" ht="14.25" customHeight="1" x14ac:dyDescent="0.3"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</row>
    <row r="465" spans="2:30" ht="14.25" customHeight="1" x14ac:dyDescent="0.3"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  <c r="Z465" s="162"/>
      <c r="AA465" s="162"/>
      <c r="AB465" s="162"/>
      <c r="AC465" s="162"/>
      <c r="AD465" s="162"/>
    </row>
    <row r="466" spans="2:30" ht="14.25" customHeight="1" x14ac:dyDescent="0.3"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  <c r="Z466" s="162"/>
      <c r="AA466" s="162"/>
      <c r="AB466" s="162"/>
      <c r="AC466" s="162"/>
      <c r="AD466" s="162"/>
    </row>
    <row r="467" spans="2:30" ht="14.25" customHeight="1" x14ac:dyDescent="0.3"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  <c r="Z467" s="162"/>
      <c r="AA467" s="162"/>
      <c r="AB467" s="162"/>
      <c r="AC467" s="162"/>
      <c r="AD467" s="162"/>
    </row>
    <row r="468" spans="2:30" ht="14.25" customHeight="1" x14ac:dyDescent="0.3"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  <c r="Z468" s="162"/>
      <c r="AA468" s="162"/>
      <c r="AB468" s="162"/>
      <c r="AC468" s="162"/>
      <c r="AD468" s="162"/>
    </row>
    <row r="469" spans="2:30" ht="14.25" customHeight="1" x14ac:dyDescent="0.3"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  <c r="Z469" s="162"/>
      <c r="AA469" s="162"/>
      <c r="AB469" s="162"/>
      <c r="AC469" s="162"/>
      <c r="AD469" s="162"/>
    </row>
    <row r="470" spans="2:30" ht="14.25" customHeight="1" x14ac:dyDescent="0.3"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  <c r="Z470" s="162"/>
      <c r="AA470" s="162"/>
      <c r="AB470" s="162"/>
      <c r="AC470" s="162"/>
      <c r="AD470" s="162"/>
    </row>
    <row r="471" spans="2:30" ht="14.25" customHeight="1" x14ac:dyDescent="0.3"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  <c r="Z471" s="162"/>
      <c r="AA471" s="162"/>
      <c r="AB471" s="162"/>
      <c r="AC471" s="162"/>
      <c r="AD471" s="162"/>
    </row>
    <row r="472" spans="2:30" ht="14.25" customHeight="1" x14ac:dyDescent="0.3"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  <c r="Z472" s="162"/>
      <c r="AA472" s="162"/>
      <c r="AB472" s="162"/>
      <c r="AC472" s="162"/>
      <c r="AD472" s="162"/>
    </row>
    <row r="473" spans="2:30" ht="14.25" customHeight="1" x14ac:dyDescent="0.3"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  <c r="Z473" s="162"/>
      <c r="AA473" s="162"/>
      <c r="AB473" s="162"/>
      <c r="AC473" s="162"/>
      <c r="AD473" s="162"/>
    </row>
    <row r="474" spans="2:30" ht="14.25" customHeight="1" x14ac:dyDescent="0.3"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</row>
    <row r="475" spans="2:30" ht="14.25" customHeight="1" x14ac:dyDescent="0.3"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</row>
    <row r="476" spans="2:30" ht="14.25" customHeight="1" x14ac:dyDescent="0.3"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</row>
    <row r="477" spans="2:30" ht="14.25" customHeight="1" x14ac:dyDescent="0.3"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</row>
    <row r="478" spans="2:30" ht="14.25" customHeight="1" x14ac:dyDescent="0.3"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</row>
    <row r="479" spans="2:30" ht="14.25" customHeight="1" x14ac:dyDescent="0.3"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</row>
    <row r="480" spans="2:30" ht="14.25" customHeight="1" x14ac:dyDescent="0.3"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</row>
    <row r="481" spans="2:30" ht="14.25" customHeight="1" x14ac:dyDescent="0.3"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</row>
    <row r="482" spans="2:30" ht="14.25" customHeight="1" x14ac:dyDescent="0.3"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</row>
    <row r="483" spans="2:30" ht="14.25" customHeight="1" x14ac:dyDescent="0.3"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  <c r="Z483" s="162"/>
      <c r="AA483" s="162"/>
      <c r="AB483" s="162"/>
      <c r="AC483" s="162"/>
      <c r="AD483" s="162"/>
    </row>
    <row r="484" spans="2:30" ht="14.25" customHeight="1" x14ac:dyDescent="0.3"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  <c r="Z484" s="162"/>
      <c r="AA484" s="162"/>
      <c r="AB484" s="162"/>
      <c r="AC484" s="162"/>
      <c r="AD484" s="162"/>
    </row>
    <row r="485" spans="2:30" ht="14.25" customHeight="1" x14ac:dyDescent="0.3"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  <c r="Z485" s="162"/>
      <c r="AA485" s="162"/>
      <c r="AB485" s="162"/>
      <c r="AC485" s="162"/>
      <c r="AD485" s="162"/>
    </row>
    <row r="486" spans="2:30" ht="14.25" customHeight="1" x14ac:dyDescent="0.3"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  <c r="Z486" s="162"/>
      <c r="AA486" s="162"/>
      <c r="AB486" s="162"/>
      <c r="AC486" s="162"/>
      <c r="AD486" s="162"/>
    </row>
    <row r="487" spans="2:30" ht="14.25" customHeight="1" x14ac:dyDescent="0.3"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  <c r="Z487" s="162"/>
      <c r="AA487" s="162"/>
      <c r="AB487" s="162"/>
      <c r="AC487" s="162"/>
      <c r="AD487" s="162"/>
    </row>
    <row r="488" spans="2:30" ht="14.25" customHeight="1" x14ac:dyDescent="0.3"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  <c r="Z488" s="162"/>
      <c r="AA488" s="162"/>
      <c r="AB488" s="162"/>
      <c r="AC488" s="162"/>
      <c r="AD488" s="162"/>
    </row>
    <row r="489" spans="2:30" ht="14.25" customHeight="1" x14ac:dyDescent="0.3"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  <c r="Z489" s="162"/>
      <c r="AA489" s="162"/>
      <c r="AB489" s="162"/>
      <c r="AC489" s="162"/>
      <c r="AD489" s="162"/>
    </row>
    <row r="490" spans="2:30" ht="14.25" customHeight="1" x14ac:dyDescent="0.3"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  <c r="Z490" s="162"/>
      <c r="AA490" s="162"/>
      <c r="AB490" s="162"/>
      <c r="AC490" s="162"/>
      <c r="AD490" s="162"/>
    </row>
    <row r="491" spans="2:30" ht="14.25" customHeight="1" x14ac:dyDescent="0.3"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  <c r="Z491" s="162"/>
      <c r="AA491" s="162"/>
      <c r="AB491" s="162"/>
      <c r="AC491" s="162"/>
      <c r="AD491" s="162"/>
    </row>
    <row r="492" spans="2:30" ht="14.25" customHeight="1" x14ac:dyDescent="0.3"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  <c r="Z492" s="162"/>
      <c r="AA492" s="162"/>
      <c r="AB492" s="162"/>
      <c r="AC492" s="162"/>
      <c r="AD492" s="162"/>
    </row>
    <row r="493" spans="2:30" ht="14.25" customHeight="1" x14ac:dyDescent="0.3"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  <c r="Z493" s="162"/>
      <c r="AA493" s="162"/>
      <c r="AB493" s="162"/>
      <c r="AC493" s="162"/>
      <c r="AD493" s="162"/>
    </row>
    <row r="494" spans="2:30" ht="14.25" customHeight="1" x14ac:dyDescent="0.3"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  <c r="Z494" s="162"/>
      <c r="AA494" s="162"/>
      <c r="AB494" s="162"/>
      <c r="AC494" s="162"/>
      <c r="AD494" s="162"/>
    </row>
    <row r="495" spans="2:30" ht="14.25" customHeight="1" x14ac:dyDescent="0.3"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  <c r="Z495" s="162"/>
      <c r="AA495" s="162"/>
      <c r="AB495" s="162"/>
      <c r="AC495" s="162"/>
      <c r="AD495" s="162"/>
    </row>
    <row r="496" spans="2:30" ht="14.25" customHeight="1" x14ac:dyDescent="0.3"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  <c r="Z496" s="162"/>
      <c r="AA496" s="162"/>
      <c r="AB496" s="162"/>
      <c r="AC496" s="162"/>
      <c r="AD496" s="162"/>
    </row>
    <row r="497" spans="2:30" ht="14.25" customHeight="1" x14ac:dyDescent="0.3"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  <c r="Z497" s="162"/>
      <c r="AA497" s="162"/>
      <c r="AB497" s="162"/>
      <c r="AC497" s="162"/>
      <c r="AD497" s="162"/>
    </row>
    <row r="498" spans="2:30" ht="14.25" customHeight="1" x14ac:dyDescent="0.3"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  <c r="Z498" s="162"/>
      <c r="AA498" s="162"/>
      <c r="AB498" s="162"/>
      <c r="AC498" s="162"/>
      <c r="AD498" s="162"/>
    </row>
    <row r="499" spans="2:30" ht="14.25" customHeight="1" x14ac:dyDescent="0.3"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  <c r="Z499" s="162"/>
      <c r="AA499" s="162"/>
      <c r="AB499" s="162"/>
      <c r="AC499" s="162"/>
      <c r="AD499" s="162"/>
    </row>
    <row r="500" spans="2:30" ht="14.25" customHeight="1" x14ac:dyDescent="0.3"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  <c r="Z500" s="162"/>
      <c r="AA500" s="162"/>
      <c r="AB500" s="162"/>
      <c r="AC500" s="162"/>
      <c r="AD500" s="162"/>
    </row>
    <row r="501" spans="2:30" ht="14.25" customHeight="1" x14ac:dyDescent="0.3"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  <c r="Z501" s="162"/>
      <c r="AA501" s="162"/>
      <c r="AB501" s="162"/>
      <c r="AC501" s="162"/>
      <c r="AD501" s="162"/>
    </row>
    <row r="502" spans="2:30" ht="14.25" customHeight="1" x14ac:dyDescent="0.3"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  <c r="Z502" s="162"/>
      <c r="AA502" s="162"/>
      <c r="AB502" s="162"/>
      <c r="AC502" s="162"/>
      <c r="AD502" s="162"/>
    </row>
    <row r="503" spans="2:30" ht="14.25" customHeight="1" x14ac:dyDescent="0.3"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  <c r="Z503" s="162"/>
      <c r="AA503" s="162"/>
      <c r="AB503" s="162"/>
      <c r="AC503" s="162"/>
      <c r="AD503" s="162"/>
    </row>
    <row r="504" spans="2:30" ht="14.25" customHeight="1" x14ac:dyDescent="0.3"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  <c r="Z504" s="162"/>
      <c r="AA504" s="162"/>
      <c r="AB504" s="162"/>
      <c r="AC504" s="162"/>
      <c r="AD504" s="162"/>
    </row>
    <row r="505" spans="2:30" ht="14.25" customHeight="1" x14ac:dyDescent="0.3"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  <c r="Z505" s="162"/>
      <c r="AA505" s="162"/>
      <c r="AB505" s="162"/>
      <c r="AC505" s="162"/>
      <c r="AD505" s="162"/>
    </row>
    <row r="506" spans="2:30" ht="14.25" customHeight="1" x14ac:dyDescent="0.3"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  <c r="Z506" s="162"/>
      <c r="AA506" s="162"/>
      <c r="AB506" s="162"/>
      <c r="AC506" s="162"/>
      <c r="AD506" s="162"/>
    </row>
    <row r="507" spans="2:30" ht="14.25" customHeight="1" x14ac:dyDescent="0.3"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  <c r="Z507" s="162"/>
      <c r="AA507" s="162"/>
      <c r="AB507" s="162"/>
      <c r="AC507" s="162"/>
      <c r="AD507" s="162"/>
    </row>
    <row r="508" spans="2:30" ht="14.25" customHeight="1" x14ac:dyDescent="0.3"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  <c r="Z508" s="162"/>
      <c r="AA508" s="162"/>
      <c r="AB508" s="162"/>
      <c r="AC508" s="162"/>
      <c r="AD508" s="162"/>
    </row>
    <row r="509" spans="2:30" ht="14.25" customHeight="1" x14ac:dyDescent="0.3"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  <c r="Z509" s="162"/>
      <c r="AA509" s="162"/>
      <c r="AB509" s="162"/>
      <c r="AC509" s="162"/>
      <c r="AD509" s="162"/>
    </row>
    <row r="510" spans="2:30" ht="14.25" customHeight="1" x14ac:dyDescent="0.3"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</row>
    <row r="511" spans="2:30" ht="14.25" customHeight="1" x14ac:dyDescent="0.3"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</row>
    <row r="512" spans="2:30" ht="14.25" customHeight="1" x14ac:dyDescent="0.3"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</row>
    <row r="513" spans="2:30" ht="14.25" customHeight="1" x14ac:dyDescent="0.3"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</row>
    <row r="514" spans="2:30" ht="14.25" customHeight="1" x14ac:dyDescent="0.3"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</row>
    <row r="515" spans="2:30" ht="14.25" customHeight="1" x14ac:dyDescent="0.3"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</row>
    <row r="516" spans="2:30" ht="14.25" customHeight="1" x14ac:dyDescent="0.3"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</row>
    <row r="517" spans="2:30" ht="14.25" customHeight="1" x14ac:dyDescent="0.3"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</row>
    <row r="518" spans="2:30" ht="14.25" customHeight="1" x14ac:dyDescent="0.3"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</row>
    <row r="519" spans="2:30" ht="14.25" customHeight="1" x14ac:dyDescent="0.3"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  <c r="Z519" s="162"/>
      <c r="AA519" s="162"/>
      <c r="AB519" s="162"/>
      <c r="AC519" s="162"/>
      <c r="AD519" s="162"/>
    </row>
    <row r="520" spans="2:30" ht="14.25" customHeight="1" x14ac:dyDescent="0.3"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  <c r="Z520" s="162"/>
      <c r="AA520" s="162"/>
      <c r="AB520" s="162"/>
      <c r="AC520" s="162"/>
      <c r="AD520" s="162"/>
    </row>
    <row r="521" spans="2:30" ht="14.25" customHeight="1" x14ac:dyDescent="0.3"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  <c r="Z521" s="162"/>
      <c r="AA521" s="162"/>
      <c r="AB521" s="162"/>
      <c r="AC521" s="162"/>
      <c r="AD521" s="162"/>
    </row>
    <row r="522" spans="2:30" ht="14.25" customHeight="1" x14ac:dyDescent="0.3"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  <c r="Z522" s="162"/>
      <c r="AA522" s="162"/>
      <c r="AB522" s="162"/>
      <c r="AC522" s="162"/>
      <c r="AD522" s="162"/>
    </row>
    <row r="523" spans="2:30" ht="14.25" customHeight="1" x14ac:dyDescent="0.3"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  <c r="Z523" s="162"/>
      <c r="AA523" s="162"/>
      <c r="AB523" s="162"/>
      <c r="AC523" s="162"/>
      <c r="AD523" s="162"/>
    </row>
    <row r="524" spans="2:30" ht="14.25" customHeight="1" x14ac:dyDescent="0.3"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</row>
    <row r="525" spans="2:30" ht="14.25" customHeight="1" x14ac:dyDescent="0.3"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</row>
    <row r="526" spans="2:30" ht="14.25" customHeight="1" x14ac:dyDescent="0.3"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</row>
    <row r="527" spans="2:30" ht="14.25" customHeight="1" x14ac:dyDescent="0.3"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</row>
    <row r="528" spans="2:30" ht="14.25" customHeight="1" x14ac:dyDescent="0.3"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</row>
    <row r="529" spans="2:30" ht="14.25" customHeight="1" x14ac:dyDescent="0.3"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  <c r="Z529" s="162"/>
      <c r="AA529" s="162"/>
      <c r="AB529" s="162"/>
      <c r="AC529" s="162"/>
      <c r="AD529" s="162"/>
    </row>
    <row r="530" spans="2:30" ht="14.25" customHeight="1" x14ac:dyDescent="0.3"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  <c r="Z530" s="162"/>
      <c r="AA530" s="162"/>
      <c r="AB530" s="162"/>
      <c r="AC530" s="162"/>
      <c r="AD530" s="162"/>
    </row>
    <row r="531" spans="2:30" ht="14.25" customHeight="1" x14ac:dyDescent="0.3"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  <c r="Z531" s="162"/>
      <c r="AA531" s="162"/>
      <c r="AB531" s="162"/>
      <c r="AC531" s="162"/>
      <c r="AD531" s="162"/>
    </row>
    <row r="532" spans="2:30" ht="14.25" customHeight="1" x14ac:dyDescent="0.3"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  <c r="Z532" s="162"/>
      <c r="AA532" s="162"/>
      <c r="AB532" s="162"/>
      <c r="AC532" s="162"/>
      <c r="AD532" s="162"/>
    </row>
    <row r="533" spans="2:30" ht="14.25" customHeight="1" x14ac:dyDescent="0.3"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  <c r="Z533" s="162"/>
      <c r="AA533" s="162"/>
      <c r="AB533" s="162"/>
      <c r="AC533" s="162"/>
      <c r="AD533" s="162"/>
    </row>
    <row r="534" spans="2:30" ht="14.25" customHeight="1" x14ac:dyDescent="0.3"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  <c r="Z534" s="162"/>
      <c r="AA534" s="162"/>
      <c r="AB534" s="162"/>
      <c r="AC534" s="162"/>
      <c r="AD534" s="162"/>
    </row>
    <row r="535" spans="2:30" ht="14.25" customHeight="1" x14ac:dyDescent="0.3"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  <c r="Z535" s="162"/>
      <c r="AA535" s="162"/>
      <c r="AB535" s="162"/>
      <c r="AC535" s="162"/>
      <c r="AD535" s="162"/>
    </row>
    <row r="536" spans="2:30" ht="14.25" customHeight="1" x14ac:dyDescent="0.3"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</row>
    <row r="537" spans="2:30" ht="14.25" customHeight="1" x14ac:dyDescent="0.3"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  <c r="Z537" s="162"/>
      <c r="AA537" s="162"/>
      <c r="AB537" s="162"/>
      <c r="AC537" s="162"/>
      <c r="AD537" s="162"/>
    </row>
    <row r="538" spans="2:30" ht="14.25" customHeight="1" x14ac:dyDescent="0.3"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  <c r="Z538" s="162"/>
      <c r="AA538" s="162"/>
      <c r="AB538" s="162"/>
      <c r="AC538" s="162"/>
      <c r="AD538" s="162"/>
    </row>
    <row r="539" spans="2:30" ht="14.25" customHeight="1" x14ac:dyDescent="0.3"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  <c r="Z539" s="162"/>
      <c r="AA539" s="162"/>
      <c r="AB539" s="162"/>
      <c r="AC539" s="162"/>
      <c r="AD539" s="162"/>
    </row>
    <row r="540" spans="2:30" ht="14.25" customHeight="1" x14ac:dyDescent="0.3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</row>
    <row r="541" spans="2:30" ht="14.25" customHeight="1" x14ac:dyDescent="0.3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</row>
    <row r="542" spans="2:30" ht="14.25" customHeight="1" x14ac:dyDescent="0.3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</row>
    <row r="543" spans="2:30" ht="14.25" customHeight="1" x14ac:dyDescent="0.3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</row>
    <row r="544" spans="2:30" ht="14.25" customHeight="1" x14ac:dyDescent="0.3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</row>
    <row r="545" spans="2:30" ht="14.25" customHeight="1" x14ac:dyDescent="0.3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</row>
    <row r="546" spans="2:30" ht="14.25" customHeight="1" x14ac:dyDescent="0.3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</row>
    <row r="547" spans="2:30" ht="14.25" customHeight="1" x14ac:dyDescent="0.3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</row>
    <row r="548" spans="2:30" ht="14.25" customHeight="1" x14ac:dyDescent="0.3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</row>
    <row r="549" spans="2:30" ht="14.25" customHeight="1" x14ac:dyDescent="0.3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</row>
    <row r="550" spans="2:30" ht="14.25" customHeight="1" x14ac:dyDescent="0.3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</row>
    <row r="551" spans="2:30" ht="14.25" customHeight="1" x14ac:dyDescent="0.3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</row>
    <row r="552" spans="2:30" ht="14.25" customHeight="1" x14ac:dyDescent="0.3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</row>
    <row r="553" spans="2:30" ht="14.25" customHeight="1" x14ac:dyDescent="0.3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</row>
    <row r="554" spans="2:30" ht="14.25" customHeight="1" x14ac:dyDescent="0.3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</row>
    <row r="555" spans="2:30" ht="14.25" customHeight="1" x14ac:dyDescent="0.3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</row>
    <row r="556" spans="2:30" ht="14.25" customHeight="1" x14ac:dyDescent="0.3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</row>
    <row r="557" spans="2:30" ht="14.25" customHeight="1" x14ac:dyDescent="0.3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</row>
    <row r="558" spans="2:30" ht="14.25" customHeight="1" x14ac:dyDescent="0.3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</row>
    <row r="559" spans="2:30" ht="14.25" customHeight="1" x14ac:dyDescent="0.3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</row>
    <row r="560" spans="2:30" ht="14.25" customHeight="1" x14ac:dyDescent="0.3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</row>
    <row r="561" spans="2:30" ht="14.25" customHeight="1" x14ac:dyDescent="0.3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</row>
    <row r="562" spans="2:30" ht="14.25" customHeight="1" x14ac:dyDescent="0.3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</row>
    <row r="563" spans="2:30" ht="14.25" customHeight="1" x14ac:dyDescent="0.3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</row>
    <row r="564" spans="2:30" ht="14.25" customHeight="1" x14ac:dyDescent="0.3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</row>
    <row r="565" spans="2:30" ht="14.25" customHeight="1" x14ac:dyDescent="0.3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</row>
    <row r="566" spans="2:30" ht="14.25" customHeight="1" x14ac:dyDescent="0.3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</row>
    <row r="567" spans="2:30" ht="14.25" customHeight="1" x14ac:dyDescent="0.3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</row>
    <row r="568" spans="2:30" ht="14.25" customHeight="1" x14ac:dyDescent="0.3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</row>
    <row r="569" spans="2:30" ht="14.25" customHeight="1" x14ac:dyDescent="0.3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</row>
    <row r="570" spans="2:30" ht="14.25" customHeight="1" x14ac:dyDescent="0.3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</row>
    <row r="571" spans="2:30" ht="14.25" customHeight="1" x14ac:dyDescent="0.3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</row>
    <row r="572" spans="2:30" ht="14.25" customHeight="1" x14ac:dyDescent="0.3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</row>
    <row r="573" spans="2:30" ht="14.25" customHeight="1" x14ac:dyDescent="0.3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</row>
    <row r="574" spans="2:30" ht="14.25" customHeight="1" x14ac:dyDescent="0.3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</row>
    <row r="575" spans="2:30" ht="14.25" customHeight="1" x14ac:dyDescent="0.3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</row>
    <row r="576" spans="2:30" ht="14.25" customHeight="1" x14ac:dyDescent="0.3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</row>
    <row r="577" spans="2:30" ht="14.25" customHeight="1" x14ac:dyDescent="0.3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</row>
    <row r="578" spans="2:30" ht="14.25" customHeight="1" x14ac:dyDescent="0.3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</row>
    <row r="579" spans="2:30" ht="14.25" customHeight="1" x14ac:dyDescent="0.3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</row>
    <row r="580" spans="2:30" ht="14.25" customHeight="1" x14ac:dyDescent="0.3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</row>
    <row r="581" spans="2:30" ht="14.25" customHeight="1" x14ac:dyDescent="0.3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</row>
    <row r="582" spans="2:30" ht="14.25" customHeight="1" x14ac:dyDescent="0.3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</row>
    <row r="583" spans="2:30" ht="14.25" customHeight="1" x14ac:dyDescent="0.3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</row>
    <row r="584" spans="2:30" ht="14.25" customHeight="1" x14ac:dyDescent="0.3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</row>
    <row r="585" spans="2:30" ht="14.25" customHeight="1" x14ac:dyDescent="0.3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</row>
    <row r="586" spans="2:30" ht="14.25" customHeight="1" x14ac:dyDescent="0.3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</row>
    <row r="587" spans="2:30" ht="14.25" customHeight="1" x14ac:dyDescent="0.3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</row>
    <row r="588" spans="2:30" ht="14.25" customHeight="1" x14ac:dyDescent="0.3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</row>
    <row r="589" spans="2:30" ht="14.25" customHeight="1" x14ac:dyDescent="0.3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</row>
    <row r="590" spans="2:30" ht="14.25" customHeight="1" x14ac:dyDescent="0.3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</row>
    <row r="591" spans="2:30" ht="14.25" customHeight="1" x14ac:dyDescent="0.3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</row>
    <row r="592" spans="2:30" ht="14.25" customHeight="1" x14ac:dyDescent="0.3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</row>
    <row r="593" spans="2:30" ht="14.25" customHeight="1" x14ac:dyDescent="0.3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</row>
    <row r="594" spans="2:30" ht="14.25" customHeight="1" x14ac:dyDescent="0.3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</row>
    <row r="595" spans="2:30" ht="14.25" customHeight="1" x14ac:dyDescent="0.3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</row>
    <row r="596" spans="2:30" ht="14.25" customHeight="1" x14ac:dyDescent="0.3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</row>
    <row r="597" spans="2:30" ht="14.25" customHeight="1" x14ac:dyDescent="0.3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</row>
    <row r="598" spans="2:30" ht="14.25" customHeight="1" x14ac:dyDescent="0.3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</row>
    <row r="599" spans="2:30" ht="14.25" customHeight="1" x14ac:dyDescent="0.3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</row>
    <row r="600" spans="2:30" ht="14.25" customHeight="1" x14ac:dyDescent="0.3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</row>
    <row r="601" spans="2:30" ht="14.25" customHeight="1" x14ac:dyDescent="0.3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</row>
    <row r="602" spans="2:30" ht="14.25" customHeight="1" x14ac:dyDescent="0.3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</row>
    <row r="603" spans="2:30" ht="14.25" customHeight="1" x14ac:dyDescent="0.3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</row>
    <row r="604" spans="2:30" ht="14.25" customHeight="1" x14ac:dyDescent="0.3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</row>
    <row r="605" spans="2:30" ht="14.25" customHeight="1" x14ac:dyDescent="0.3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</row>
    <row r="606" spans="2:30" ht="14.25" customHeight="1" x14ac:dyDescent="0.3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</row>
    <row r="607" spans="2:30" ht="14.25" customHeight="1" x14ac:dyDescent="0.3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</row>
    <row r="608" spans="2:30" ht="14.25" customHeight="1" x14ac:dyDescent="0.3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</row>
    <row r="609" spans="2:30" ht="14.25" customHeight="1" x14ac:dyDescent="0.3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</row>
    <row r="610" spans="2:30" ht="14.25" customHeight="1" x14ac:dyDescent="0.3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</row>
    <row r="611" spans="2:30" ht="14.25" customHeight="1" x14ac:dyDescent="0.3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</row>
    <row r="612" spans="2:30" ht="14.25" customHeight="1" x14ac:dyDescent="0.3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</row>
    <row r="613" spans="2:30" ht="14.25" customHeight="1" x14ac:dyDescent="0.3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</row>
    <row r="614" spans="2:30" ht="14.25" customHeight="1" x14ac:dyDescent="0.3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</row>
    <row r="615" spans="2:30" ht="14.25" customHeight="1" x14ac:dyDescent="0.3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</row>
    <row r="616" spans="2:30" ht="14.25" customHeight="1" x14ac:dyDescent="0.3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</row>
    <row r="617" spans="2:30" ht="14.25" customHeight="1" x14ac:dyDescent="0.3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</row>
    <row r="618" spans="2:30" ht="14.25" customHeight="1" x14ac:dyDescent="0.3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</row>
    <row r="619" spans="2:30" ht="14.25" customHeight="1" x14ac:dyDescent="0.3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</row>
    <row r="620" spans="2:30" ht="14.25" customHeight="1" x14ac:dyDescent="0.3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</row>
    <row r="621" spans="2:30" ht="14.25" customHeight="1" x14ac:dyDescent="0.3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</row>
    <row r="622" spans="2:30" ht="14.25" customHeight="1" x14ac:dyDescent="0.3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</row>
    <row r="623" spans="2:30" ht="14.25" customHeight="1" x14ac:dyDescent="0.3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</row>
    <row r="624" spans="2:30" ht="14.25" customHeight="1" x14ac:dyDescent="0.3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</row>
    <row r="625" spans="2:30" ht="14.25" customHeight="1" x14ac:dyDescent="0.3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</row>
    <row r="626" spans="2:30" ht="14.25" customHeight="1" x14ac:dyDescent="0.3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</row>
    <row r="627" spans="2:30" ht="14.25" customHeight="1" x14ac:dyDescent="0.3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</row>
    <row r="628" spans="2:30" ht="14.25" customHeight="1" x14ac:dyDescent="0.3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</row>
    <row r="629" spans="2:30" ht="14.25" customHeight="1" x14ac:dyDescent="0.3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</row>
    <row r="630" spans="2:30" ht="14.25" customHeight="1" x14ac:dyDescent="0.3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</row>
    <row r="631" spans="2:30" ht="14.25" customHeight="1" x14ac:dyDescent="0.3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</row>
    <row r="632" spans="2:30" ht="14.25" customHeight="1" x14ac:dyDescent="0.3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</row>
    <row r="633" spans="2:30" ht="14.25" customHeight="1" x14ac:dyDescent="0.3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</row>
    <row r="634" spans="2:30" ht="14.25" customHeight="1" x14ac:dyDescent="0.3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</row>
    <row r="635" spans="2:30" ht="14.25" customHeight="1" x14ac:dyDescent="0.3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</row>
    <row r="636" spans="2:30" ht="14.25" customHeight="1" x14ac:dyDescent="0.3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</row>
    <row r="637" spans="2:30" ht="14.25" customHeight="1" x14ac:dyDescent="0.3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</row>
    <row r="638" spans="2:30" ht="14.25" customHeight="1" x14ac:dyDescent="0.3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</row>
    <row r="639" spans="2:30" ht="14.25" customHeight="1" x14ac:dyDescent="0.3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</row>
    <row r="640" spans="2:30" ht="14.25" customHeight="1" x14ac:dyDescent="0.3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</row>
    <row r="641" spans="2:30" ht="14.25" customHeight="1" x14ac:dyDescent="0.3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</row>
    <row r="642" spans="2:30" ht="14.25" customHeight="1" x14ac:dyDescent="0.3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</row>
    <row r="643" spans="2:30" ht="14.25" customHeight="1" x14ac:dyDescent="0.3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</row>
    <row r="644" spans="2:30" ht="14.25" customHeight="1" x14ac:dyDescent="0.3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</row>
    <row r="645" spans="2:30" ht="14.25" customHeight="1" x14ac:dyDescent="0.3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</row>
    <row r="646" spans="2:30" ht="14.25" customHeight="1" x14ac:dyDescent="0.3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</row>
    <row r="647" spans="2:30" ht="14.25" customHeight="1" x14ac:dyDescent="0.3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</row>
    <row r="648" spans="2:30" ht="14.25" customHeight="1" x14ac:dyDescent="0.3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</row>
    <row r="649" spans="2:30" ht="14.25" customHeight="1" x14ac:dyDescent="0.3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</row>
    <row r="650" spans="2:30" ht="14.25" customHeight="1" x14ac:dyDescent="0.3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</row>
    <row r="651" spans="2:30" ht="14.25" customHeight="1" x14ac:dyDescent="0.3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</row>
    <row r="652" spans="2:30" ht="14.25" customHeight="1" x14ac:dyDescent="0.3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</row>
    <row r="653" spans="2:30" ht="14.25" customHeight="1" x14ac:dyDescent="0.3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</row>
    <row r="654" spans="2:30" ht="14.25" customHeight="1" x14ac:dyDescent="0.3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</row>
    <row r="655" spans="2:30" ht="14.25" customHeight="1" x14ac:dyDescent="0.3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</row>
    <row r="656" spans="2:30" ht="14.25" customHeight="1" x14ac:dyDescent="0.3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</row>
    <row r="657" spans="2:30" ht="14.25" customHeight="1" x14ac:dyDescent="0.3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</row>
    <row r="658" spans="2:30" ht="14.25" customHeight="1" x14ac:dyDescent="0.3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</row>
    <row r="659" spans="2:30" ht="14.25" customHeight="1" x14ac:dyDescent="0.3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</row>
    <row r="660" spans="2:30" ht="14.25" customHeight="1" x14ac:dyDescent="0.3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</row>
    <row r="661" spans="2:30" ht="14.25" customHeight="1" x14ac:dyDescent="0.3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</row>
    <row r="662" spans="2:30" ht="14.25" customHeight="1" x14ac:dyDescent="0.3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</row>
    <row r="663" spans="2:30" ht="14.25" customHeight="1" x14ac:dyDescent="0.3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</row>
    <row r="664" spans="2:30" ht="14.25" customHeight="1" x14ac:dyDescent="0.3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</row>
    <row r="665" spans="2:30" ht="14.25" customHeight="1" x14ac:dyDescent="0.3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</row>
    <row r="666" spans="2:30" ht="14.25" customHeight="1" x14ac:dyDescent="0.3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</row>
    <row r="667" spans="2:30" ht="14.25" customHeight="1" x14ac:dyDescent="0.3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</row>
    <row r="668" spans="2:30" ht="14.25" customHeight="1" x14ac:dyDescent="0.3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</row>
    <row r="669" spans="2:30" ht="14.25" customHeight="1" x14ac:dyDescent="0.3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</row>
    <row r="670" spans="2:30" ht="14.25" customHeight="1" x14ac:dyDescent="0.3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</row>
    <row r="671" spans="2:30" ht="14.25" customHeight="1" x14ac:dyDescent="0.3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</row>
    <row r="672" spans="2:30" ht="14.25" customHeight="1" x14ac:dyDescent="0.3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</row>
    <row r="673" spans="2:30" ht="14.25" customHeight="1" x14ac:dyDescent="0.3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</row>
    <row r="674" spans="2:30" ht="14.25" customHeight="1" x14ac:dyDescent="0.3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</row>
    <row r="675" spans="2:30" ht="14.25" customHeight="1" x14ac:dyDescent="0.3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</row>
    <row r="676" spans="2:30" ht="14.25" customHeight="1" x14ac:dyDescent="0.3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</row>
    <row r="677" spans="2:30" ht="14.25" customHeight="1" x14ac:dyDescent="0.3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</row>
    <row r="678" spans="2:30" ht="14.25" customHeight="1" x14ac:dyDescent="0.3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</row>
    <row r="679" spans="2:30" ht="14.25" customHeight="1" x14ac:dyDescent="0.3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</row>
    <row r="680" spans="2:30" ht="14.25" customHeight="1" x14ac:dyDescent="0.3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</row>
    <row r="681" spans="2:30" ht="14.25" customHeight="1" x14ac:dyDescent="0.3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</row>
    <row r="682" spans="2:30" ht="14.25" customHeight="1" x14ac:dyDescent="0.3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</row>
    <row r="683" spans="2:30" ht="14.25" customHeight="1" x14ac:dyDescent="0.3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</row>
    <row r="684" spans="2:30" ht="14.25" customHeight="1" x14ac:dyDescent="0.3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</row>
    <row r="685" spans="2:30" ht="14.25" customHeight="1" x14ac:dyDescent="0.3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</row>
    <row r="686" spans="2:30" ht="14.25" customHeight="1" x14ac:dyDescent="0.3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</row>
    <row r="687" spans="2:30" ht="14.25" customHeight="1" x14ac:dyDescent="0.3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</row>
    <row r="688" spans="2:30" ht="14.25" customHeight="1" x14ac:dyDescent="0.3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</row>
    <row r="689" spans="2:30" ht="14.25" customHeight="1" x14ac:dyDescent="0.3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</row>
    <row r="690" spans="2:30" ht="14.25" customHeight="1" x14ac:dyDescent="0.3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</row>
    <row r="691" spans="2:30" ht="14.25" customHeight="1" x14ac:dyDescent="0.3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</row>
    <row r="692" spans="2:30" ht="14.25" customHeight="1" x14ac:dyDescent="0.3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</row>
    <row r="693" spans="2:30" ht="14.25" customHeight="1" x14ac:dyDescent="0.3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</row>
    <row r="694" spans="2:30" ht="14.25" customHeight="1" x14ac:dyDescent="0.3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</row>
    <row r="695" spans="2:30" ht="14.25" customHeight="1" x14ac:dyDescent="0.3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</row>
    <row r="696" spans="2:30" ht="14.25" customHeight="1" x14ac:dyDescent="0.3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</row>
    <row r="697" spans="2:30" ht="14.25" customHeight="1" x14ac:dyDescent="0.3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</row>
    <row r="698" spans="2:30" ht="14.25" customHeight="1" x14ac:dyDescent="0.3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</row>
    <row r="699" spans="2:30" ht="14.25" customHeight="1" x14ac:dyDescent="0.3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</row>
    <row r="700" spans="2:30" ht="14.25" customHeight="1" x14ac:dyDescent="0.3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</row>
    <row r="701" spans="2:30" ht="14.25" customHeight="1" x14ac:dyDescent="0.3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</row>
    <row r="702" spans="2:30" ht="14.25" customHeight="1" x14ac:dyDescent="0.3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</row>
    <row r="703" spans="2:30" ht="14.25" customHeight="1" x14ac:dyDescent="0.3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</row>
    <row r="704" spans="2:30" ht="14.25" customHeight="1" x14ac:dyDescent="0.3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</row>
    <row r="705" spans="2:30" ht="14.25" customHeight="1" x14ac:dyDescent="0.3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</row>
    <row r="706" spans="2:30" ht="14.25" customHeight="1" x14ac:dyDescent="0.3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</row>
    <row r="707" spans="2:30" ht="14.25" customHeight="1" x14ac:dyDescent="0.3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</row>
    <row r="708" spans="2:30" ht="14.25" customHeight="1" x14ac:dyDescent="0.3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</row>
    <row r="709" spans="2:30" ht="14.25" customHeight="1" x14ac:dyDescent="0.3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</row>
    <row r="710" spans="2:30" ht="14.25" customHeight="1" x14ac:dyDescent="0.3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</row>
    <row r="711" spans="2:30" ht="14.25" customHeight="1" x14ac:dyDescent="0.3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</row>
    <row r="712" spans="2:30" ht="14.25" customHeight="1" x14ac:dyDescent="0.3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</row>
    <row r="713" spans="2:30" ht="14.25" customHeight="1" x14ac:dyDescent="0.3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</row>
    <row r="714" spans="2:30" ht="14.25" customHeight="1" x14ac:dyDescent="0.3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</row>
    <row r="715" spans="2:30" ht="14.25" customHeight="1" x14ac:dyDescent="0.3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</row>
    <row r="716" spans="2:30" ht="14.25" customHeight="1" x14ac:dyDescent="0.3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</row>
    <row r="717" spans="2:30" ht="14.25" customHeight="1" x14ac:dyDescent="0.3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</row>
    <row r="718" spans="2:30" ht="14.25" customHeight="1" x14ac:dyDescent="0.3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</row>
    <row r="719" spans="2:30" ht="14.25" customHeight="1" x14ac:dyDescent="0.3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</row>
    <row r="720" spans="2:30" ht="14.25" customHeight="1" x14ac:dyDescent="0.3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</row>
    <row r="721" spans="2:30" ht="14.25" customHeight="1" x14ac:dyDescent="0.3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</row>
    <row r="722" spans="2:30" ht="14.25" customHeight="1" x14ac:dyDescent="0.3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</row>
    <row r="723" spans="2:30" ht="14.25" customHeight="1" x14ac:dyDescent="0.3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</row>
    <row r="724" spans="2:30" ht="14.25" customHeight="1" x14ac:dyDescent="0.3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</row>
    <row r="725" spans="2:30" ht="14.25" customHeight="1" x14ac:dyDescent="0.3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</row>
    <row r="726" spans="2:30" ht="14.25" customHeight="1" x14ac:dyDescent="0.3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</row>
    <row r="727" spans="2:30" ht="14.25" customHeight="1" x14ac:dyDescent="0.3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</row>
    <row r="728" spans="2:30" ht="14.25" customHeight="1" x14ac:dyDescent="0.3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</row>
    <row r="729" spans="2:30" ht="14.25" customHeight="1" x14ac:dyDescent="0.3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</row>
    <row r="730" spans="2:30" ht="14.25" customHeight="1" x14ac:dyDescent="0.3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</row>
    <row r="731" spans="2:30" ht="14.25" customHeight="1" x14ac:dyDescent="0.3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</row>
    <row r="732" spans="2:30" ht="14.25" customHeight="1" x14ac:dyDescent="0.3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</row>
    <row r="733" spans="2:30" ht="14.25" customHeight="1" x14ac:dyDescent="0.3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</row>
    <row r="734" spans="2:30" ht="14.25" customHeight="1" x14ac:dyDescent="0.3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</row>
    <row r="735" spans="2:30" ht="14.25" customHeight="1" x14ac:dyDescent="0.3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</row>
    <row r="736" spans="2:30" ht="14.25" customHeight="1" x14ac:dyDescent="0.3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</row>
    <row r="737" spans="2:30" ht="14.25" customHeight="1" x14ac:dyDescent="0.3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</row>
    <row r="738" spans="2:30" ht="14.25" customHeight="1" x14ac:dyDescent="0.3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</row>
    <row r="739" spans="2:30" ht="14.25" customHeight="1" x14ac:dyDescent="0.3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</row>
    <row r="740" spans="2:30" ht="14.25" customHeight="1" x14ac:dyDescent="0.3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</row>
    <row r="741" spans="2:30" ht="14.25" customHeight="1" x14ac:dyDescent="0.3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</row>
    <row r="742" spans="2:30" ht="14.25" customHeight="1" x14ac:dyDescent="0.3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</row>
    <row r="743" spans="2:30" ht="14.25" customHeight="1" x14ac:dyDescent="0.3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</row>
    <row r="744" spans="2:30" ht="14.25" customHeight="1" x14ac:dyDescent="0.3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</row>
    <row r="745" spans="2:30" ht="14.25" customHeight="1" x14ac:dyDescent="0.3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</row>
    <row r="746" spans="2:30" ht="14.25" customHeight="1" x14ac:dyDescent="0.3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</row>
    <row r="747" spans="2:30" ht="14.25" customHeight="1" x14ac:dyDescent="0.3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</row>
    <row r="748" spans="2:30" ht="14.25" customHeight="1" x14ac:dyDescent="0.3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</row>
    <row r="749" spans="2:30" ht="14.25" customHeight="1" x14ac:dyDescent="0.3"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  <c r="Z749" s="162"/>
      <c r="AA749" s="162"/>
      <c r="AB749" s="162"/>
      <c r="AC749" s="162"/>
      <c r="AD749" s="162"/>
    </row>
    <row r="750" spans="2:30" ht="14.25" customHeight="1" x14ac:dyDescent="0.3"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  <c r="Z750" s="162"/>
      <c r="AA750" s="162"/>
      <c r="AB750" s="162"/>
      <c r="AC750" s="162"/>
      <c r="AD750" s="162"/>
    </row>
    <row r="751" spans="2:30" ht="14.25" customHeight="1" x14ac:dyDescent="0.3"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  <c r="Z751" s="162"/>
      <c r="AA751" s="162"/>
      <c r="AB751" s="162"/>
      <c r="AC751" s="162"/>
      <c r="AD751" s="162"/>
    </row>
    <row r="752" spans="2:30" ht="14.25" customHeight="1" x14ac:dyDescent="0.3"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</row>
    <row r="753" spans="2:30" ht="14.25" customHeight="1" x14ac:dyDescent="0.3"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  <c r="Z753" s="162"/>
      <c r="AA753" s="162"/>
      <c r="AB753" s="162"/>
      <c r="AC753" s="162"/>
      <c r="AD753" s="162"/>
    </row>
    <row r="754" spans="2:30" ht="14.25" customHeight="1" x14ac:dyDescent="0.3"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  <c r="Z754" s="162"/>
      <c r="AA754" s="162"/>
      <c r="AB754" s="162"/>
      <c r="AC754" s="162"/>
      <c r="AD754" s="162"/>
    </row>
    <row r="755" spans="2:30" ht="14.25" customHeight="1" x14ac:dyDescent="0.3"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  <c r="Z755" s="162"/>
      <c r="AA755" s="162"/>
      <c r="AB755" s="162"/>
      <c r="AC755" s="162"/>
      <c r="AD755" s="162"/>
    </row>
    <row r="756" spans="2:30" ht="14.25" customHeight="1" x14ac:dyDescent="0.3"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  <c r="Z756" s="162"/>
      <c r="AA756" s="162"/>
      <c r="AB756" s="162"/>
      <c r="AC756" s="162"/>
      <c r="AD756" s="162"/>
    </row>
    <row r="757" spans="2:30" ht="14.25" customHeight="1" x14ac:dyDescent="0.3"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  <c r="Z757" s="162"/>
      <c r="AA757" s="162"/>
      <c r="AB757" s="162"/>
      <c r="AC757" s="162"/>
      <c r="AD757" s="162"/>
    </row>
    <row r="758" spans="2:30" ht="14.25" customHeight="1" x14ac:dyDescent="0.3"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  <c r="Z758" s="162"/>
      <c r="AA758" s="162"/>
      <c r="AB758" s="162"/>
      <c r="AC758" s="162"/>
      <c r="AD758" s="162"/>
    </row>
    <row r="759" spans="2:30" ht="14.25" customHeight="1" x14ac:dyDescent="0.3"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  <c r="Z759" s="162"/>
      <c r="AA759" s="162"/>
      <c r="AB759" s="162"/>
      <c r="AC759" s="162"/>
      <c r="AD759" s="162"/>
    </row>
    <row r="760" spans="2:30" ht="14.25" customHeight="1" x14ac:dyDescent="0.3"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  <c r="Z760" s="162"/>
      <c r="AA760" s="162"/>
      <c r="AB760" s="162"/>
      <c r="AC760" s="162"/>
      <c r="AD760" s="162"/>
    </row>
    <row r="761" spans="2:30" ht="14.25" customHeight="1" x14ac:dyDescent="0.3"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  <c r="Z761" s="162"/>
      <c r="AA761" s="162"/>
      <c r="AB761" s="162"/>
      <c r="AC761" s="162"/>
      <c r="AD761" s="162"/>
    </row>
    <row r="762" spans="2:30" ht="14.25" customHeight="1" x14ac:dyDescent="0.3"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</row>
    <row r="763" spans="2:30" ht="14.25" customHeight="1" x14ac:dyDescent="0.3"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</row>
    <row r="764" spans="2:30" ht="14.25" customHeight="1" x14ac:dyDescent="0.3"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</row>
    <row r="765" spans="2:30" ht="14.25" customHeight="1" x14ac:dyDescent="0.3"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</row>
    <row r="766" spans="2:30" ht="14.25" customHeight="1" x14ac:dyDescent="0.3"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</row>
    <row r="767" spans="2:30" ht="14.25" customHeight="1" x14ac:dyDescent="0.3"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</row>
    <row r="768" spans="2:30" ht="14.25" customHeight="1" x14ac:dyDescent="0.3"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</row>
    <row r="769" spans="2:30" ht="14.25" customHeight="1" x14ac:dyDescent="0.3"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</row>
    <row r="770" spans="2:30" ht="14.25" customHeight="1" x14ac:dyDescent="0.3"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</row>
    <row r="771" spans="2:30" ht="14.25" customHeight="1" x14ac:dyDescent="0.3"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  <c r="Z771" s="162"/>
      <c r="AA771" s="162"/>
      <c r="AB771" s="162"/>
      <c r="AC771" s="162"/>
      <c r="AD771" s="162"/>
    </row>
    <row r="772" spans="2:30" ht="14.25" customHeight="1" x14ac:dyDescent="0.3"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  <c r="Z772" s="162"/>
      <c r="AA772" s="162"/>
      <c r="AB772" s="162"/>
      <c r="AC772" s="162"/>
      <c r="AD772" s="162"/>
    </row>
    <row r="773" spans="2:30" ht="14.25" customHeight="1" x14ac:dyDescent="0.3"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  <c r="Z773" s="162"/>
      <c r="AA773" s="162"/>
      <c r="AB773" s="162"/>
      <c r="AC773" s="162"/>
      <c r="AD773" s="162"/>
    </row>
    <row r="774" spans="2:30" ht="14.25" customHeight="1" x14ac:dyDescent="0.3"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  <c r="Z774" s="162"/>
      <c r="AA774" s="162"/>
      <c r="AB774" s="162"/>
      <c r="AC774" s="162"/>
      <c r="AD774" s="162"/>
    </row>
    <row r="775" spans="2:30" ht="14.25" customHeight="1" x14ac:dyDescent="0.3"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  <c r="Z775" s="162"/>
      <c r="AA775" s="162"/>
      <c r="AB775" s="162"/>
      <c r="AC775" s="162"/>
      <c r="AD775" s="162"/>
    </row>
    <row r="776" spans="2:30" ht="14.25" customHeight="1" x14ac:dyDescent="0.3"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  <c r="Z776" s="162"/>
      <c r="AA776" s="162"/>
      <c r="AB776" s="162"/>
      <c r="AC776" s="162"/>
      <c r="AD776" s="162"/>
    </row>
    <row r="777" spans="2:30" ht="14.25" customHeight="1" x14ac:dyDescent="0.3"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  <c r="Z777" s="162"/>
      <c r="AA777" s="162"/>
      <c r="AB777" s="162"/>
      <c r="AC777" s="162"/>
      <c r="AD777" s="162"/>
    </row>
    <row r="778" spans="2:30" ht="14.25" customHeight="1" x14ac:dyDescent="0.3"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  <c r="Z778" s="162"/>
      <c r="AA778" s="162"/>
      <c r="AB778" s="162"/>
      <c r="AC778" s="162"/>
      <c r="AD778" s="162"/>
    </row>
    <row r="779" spans="2:30" ht="14.25" customHeight="1" x14ac:dyDescent="0.3"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  <c r="Z779" s="162"/>
      <c r="AA779" s="162"/>
      <c r="AB779" s="162"/>
      <c r="AC779" s="162"/>
      <c r="AD779" s="162"/>
    </row>
    <row r="780" spans="2:30" ht="14.25" customHeight="1" x14ac:dyDescent="0.3"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</row>
    <row r="781" spans="2:30" ht="14.25" customHeight="1" x14ac:dyDescent="0.3"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</row>
    <row r="782" spans="2:30" ht="14.25" customHeight="1" x14ac:dyDescent="0.3"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</row>
    <row r="783" spans="2:30" ht="14.25" customHeight="1" x14ac:dyDescent="0.3"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</row>
    <row r="784" spans="2:30" ht="14.25" customHeight="1" x14ac:dyDescent="0.3"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</row>
    <row r="785" spans="2:30" ht="14.25" customHeight="1" x14ac:dyDescent="0.3"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</row>
    <row r="786" spans="2:30" ht="14.25" customHeight="1" x14ac:dyDescent="0.3"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</row>
    <row r="787" spans="2:30" ht="14.25" customHeight="1" x14ac:dyDescent="0.3"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</row>
    <row r="788" spans="2:30" ht="14.25" customHeight="1" x14ac:dyDescent="0.3"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</row>
    <row r="789" spans="2:30" ht="14.25" customHeight="1" x14ac:dyDescent="0.3"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  <c r="Z789" s="162"/>
      <c r="AA789" s="162"/>
      <c r="AB789" s="162"/>
      <c r="AC789" s="162"/>
      <c r="AD789" s="162"/>
    </row>
    <row r="790" spans="2:30" ht="14.25" customHeight="1" x14ac:dyDescent="0.3"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  <c r="Z790" s="162"/>
      <c r="AA790" s="162"/>
      <c r="AB790" s="162"/>
      <c r="AC790" s="162"/>
      <c r="AD790" s="162"/>
    </row>
    <row r="791" spans="2:30" ht="14.25" customHeight="1" x14ac:dyDescent="0.3"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  <c r="Z791" s="162"/>
      <c r="AA791" s="162"/>
      <c r="AB791" s="162"/>
      <c r="AC791" s="162"/>
      <c r="AD791" s="162"/>
    </row>
    <row r="792" spans="2:30" ht="14.25" customHeight="1" x14ac:dyDescent="0.3"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  <c r="Z792" s="162"/>
      <c r="AA792" s="162"/>
      <c r="AB792" s="162"/>
      <c r="AC792" s="162"/>
      <c r="AD792" s="162"/>
    </row>
    <row r="793" spans="2:30" ht="14.25" customHeight="1" x14ac:dyDescent="0.3"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  <c r="Z793" s="162"/>
      <c r="AA793" s="162"/>
      <c r="AB793" s="162"/>
      <c r="AC793" s="162"/>
      <c r="AD793" s="162"/>
    </row>
    <row r="794" spans="2:30" ht="14.25" customHeight="1" x14ac:dyDescent="0.3"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  <c r="Z794" s="162"/>
      <c r="AA794" s="162"/>
      <c r="AB794" s="162"/>
      <c r="AC794" s="162"/>
      <c r="AD794" s="162"/>
    </row>
    <row r="795" spans="2:30" ht="14.25" customHeight="1" x14ac:dyDescent="0.3"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  <c r="Z795" s="162"/>
      <c r="AA795" s="162"/>
      <c r="AB795" s="162"/>
      <c r="AC795" s="162"/>
      <c r="AD795" s="162"/>
    </row>
    <row r="796" spans="2:30" ht="14.25" customHeight="1" x14ac:dyDescent="0.3"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  <c r="Z796" s="162"/>
      <c r="AA796" s="162"/>
      <c r="AB796" s="162"/>
      <c r="AC796" s="162"/>
      <c r="AD796" s="162"/>
    </row>
    <row r="797" spans="2:30" ht="14.25" customHeight="1" x14ac:dyDescent="0.3"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  <c r="Z797" s="162"/>
      <c r="AA797" s="162"/>
      <c r="AB797" s="162"/>
      <c r="AC797" s="162"/>
      <c r="AD797" s="162"/>
    </row>
    <row r="798" spans="2:30" ht="14.25" customHeight="1" x14ac:dyDescent="0.3"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</row>
    <row r="799" spans="2:30" ht="14.25" customHeight="1" x14ac:dyDescent="0.3"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</row>
    <row r="800" spans="2:30" ht="14.25" customHeight="1" x14ac:dyDescent="0.3"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</row>
    <row r="801" spans="2:30" ht="14.25" customHeight="1" x14ac:dyDescent="0.3"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</row>
    <row r="802" spans="2:30" ht="14.25" customHeight="1" x14ac:dyDescent="0.3"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</row>
    <row r="803" spans="2:30" ht="14.25" customHeight="1" x14ac:dyDescent="0.3"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</row>
    <row r="804" spans="2:30" ht="14.25" customHeight="1" x14ac:dyDescent="0.3"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</row>
    <row r="805" spans="2:30" ht="14.25" customHeight="1" x14ac:dyDescent="0.3"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</row>
    <row r="806" spans="2:30" ht="14.25" customHeight="1" x14ac:dyDescent="0.3"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  <c r="Z806" s="162"/>
      <c r="AA806" s="162"/>
      <c r="AB806" s="162"/>
      <c r="AC806" s="162"/>
      <c r="AD806" s="162"/>
    </row>
    <row r="807" spans="2:30" ht="14.25" customHeight="1" x14ac:dyDescent="0.3"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  <c r="Z807" s="162"/>
      <c r="AA807" s="162"/>
      <c r="AB807" s="162"/>
      <c r="AC807" s="162"/>
      <c r="AD807" s="162"/>
    </row>
    <row r="808" spans="2:30" ht="14.25" customHeight="1" x14ac:dyDescent="0.3"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  <c r="Z808" s="162"/>
      <c r="AA808" s="162"/>
      <c r="AB808" s="162"/>
      <c r="AC808" s="162"/>
      <c r="AD808" s="162"/>
    </row>
    <row r="809" spans="2:30" ht="14.25" customHeight="1" x14ac:dyDescent="0.3"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  <c r="Z809" s="162"/>
      <c r="AA809" s="162"/>
      <c r="AB809" s="162"/>
      <c r="AC809" s="162"/>
      <c r="AD809" s="162"/>
    </row>
    <row r="810" spans="2:30" ht="14.25" customHeight="1" x14ac:dyDescent="0.3"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  <c r="Z810" s="162"/>
      <c r="AA810" s="162"/>
      <c r="AB810" s="162"/>
      <c r="AC810" s="162"/>
      <c r="AD810" s="162"/>
    </row>
    <row r="811" spans="2:30" ht="14.25" customHeight="1" x14ac:dyDescent="0.3"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  <c r="Z811" s="162"/>
      <c r="AA811" s="162"/>
      <c r="AB811" s="162"/>
      <c r="AC811" s="162"/>
      <c r="AD811" s="162"/>
    </row>
    <row r="812" spans="2:30" ht="14.25" customHeight="1" x14ac:dyDescent="0.3"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  <c r="Z812" s="162"/>
      <c r="AA812" s="162"/>
      <c r="AB812" s="162"/>
      <c r="AC812" s="162"/>
      <c r="AD812" s="162"/>
    </row>
    <row r="813" spans="2:30" ht="14.25" customHeight="1" x14ac:dyDescent="0.3"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  <c r="Z813" s="162"/>
      <c r="AA813" s="162"/>
      <c r="AB813" s="162"/>
      <c r="AC813" s="162"/>
      <c r="AD813" s="162"/>
    </row>
    <row r="814" spans="2:30" ht="14.25" customHeight="1" x14ac:dyDescent="0.3"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  <c r="Z814" s="162"/>
      <c r="AA814" s="162"/>
      <c r="AB814" s="162"/>
      <c r="AC814" s="162"/>
      <c r="AD814" s="162"/>
    </row>
    <row r="815" spans="2:30" ht="14.25" customHeight="1" x14ac:dyDescent="0.3"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  <c r="Z815" s="162"/>
      <c r="AA815" s="162"/>
      <c r="AB815" s="162"/>
      <c r="AC815" s="162"/>
      <c r="AD815" s="162"/>
    </row>
    <row r="816" spans="2:30" ht="14.25" customHeight="1" x14ac:dyDescent="0.3"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  <c r="Z816" s="162"/>
      <c r="AA816" s="162"/>
      <c r="AB816" s="162"/>
      <c r="AC816" s="162"/>
      <c r="AD816" s="162"/>
    </row>
    <row r="817" spans="2:30" ht="14.25" customHeight="1" x14ac:dyDescent="0.3"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  <c r="Z817" s="162"/>
      <c r="AA817" s="162"/>
      <c r="AB817" s="162"/>
      <c r="AC817" s="162"/>
      <c r="AD817" s="162"/>
    </row>
    <row r="818" spans="2:30" ht="14.25" customHeight="1" x14ac:dyDescent="0.3"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  <c r="Z818" s="162"/>
      <c r="AA818" s="162"/>
      <c r="AB818" s="162"/>
      <c r="AC818" s="162"/>
      <c r="AD818" s="162"/>
    </row>
    <row r="819" spans="2:30" ht="14.25" customHeight="1" x14ac:dyDescent="0.3"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  <c r="Z819" s="162"/>
      <c r="AA819" s="162"/>
      <c r="AB819" s="162"/>
      <c r="AC819" s="162"/>
      <c r="AD819" s="162"/>
    </row>
    <row r="820" spans="2:30" ht="14.25" customHeight="1" x14ac:dyDescent="0.3"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  <c r="Z820" s="162"/>
      <c r="AA820" s="162"/>
      <c r="AB820" s="162"/>
      <c r="AC820" s="162"/>
      <c r="AD820" s="162"/>
    </row>
    <row r="821" spans="2:30" ht="14.25" customHeight="1" x14ac:dyDescent="0.3"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  <c r="Z821" s="162"/>
      <c r="AA821" s="162"/>
      <c r="AB821" s="162"/>
      <c r="AC821" s="162"/>
      <c r="AD821" s="162"/>
    </row>
    <row r="822" spans="2:30" ht="14.25" customHeight="1" x14ac:dyDescent="0.3"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  <c r="Z822" s="162"/>
      <c r="AA822" s="162"/>
      <c r="AB822" s="162"/>
      <c r="AC822" s="162"/>
      <c r="AD822" s="162"/>
    </row>
    <row r="823" spans="2:30" ht="14.25" customHeight="1" x14ac:dyDescent="0.3"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  <c r="Z823" s="162"/>
      <c r="AA823" s="162"/>
      <c r="AB823" s="162"/>
      <c r="AC823" s="162"/>
      <c r="AD823" s="162"/>
    </row>
    <row r="824" spans="2:30" ht="14.25" customHeight="1" x14ac:dyDescent="0.3"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  <c r="Z824" s="162"/>
      <c r="AA824" s="162"/>
      <c r="AB824" s="162"/>
      <c r="AC824" s="162"/>
      <c r="AD824" s="162"/>
    </row>
    <row r="825" spans="2:30" ht="14.25" customHeight="1" x14ac:dyDescent="0.3"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  <c r="Z825" s="162"/>
      <c r="AA825" s="162"/>
      <c r="AB825" s="162"/>
      <c r="AC825" s="162"/>
      <c r="AD825" s="162"/>
    </row>
    <row r="826" spans="2:30" ht="14.25" customHeight="1" x14ac:dyDescent="0.3"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  <c r="Z826" s="162"/>
      <c r="AA826" s="162"/>
      <c r="AB826" s="162"/>
      <c r="AC826" s="162"/>
      <c r="AD826" s="162"/>
    </row>
    <row r="827" spans="2:30" ht="14.25" customHeight="1" x14ac:dyDescent="0.3"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  <c r="Z827" s="162"/>
      <c r="AA827" s="162"/>
      <c r="AB827" s="162"/>
      <c r="AC827" s="162"/>
      <c r="AD827" s="162"/>
    </row>
    <row r="828" spans="2:30" ht="14.25" customHeight="1" x14ac:dyDescent="0.3"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  <c r="Z828" s="162"/>
      <c r="AA828" s="162"/>
      <c r="AB828" s="162"/>
      <c r="AC828" s="162"/>
      <c r="AD828" s="162"/>
    </row>
    <row r="829" spans="2:30" ht="14.25" customHeight="1" x14ac:dyDescent="0.3"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  <c r="Z829" s="162"/>
      <c r="AA829" s="162"/>
      <c r="AB829" s="162"/>
      <c r="AC829" s="162"/>
      <c r="AD829" s="162"/>
    </row>
    <row r="830" spans="2:30" ht="14.25" customHeight="1" x14ac:dyDescent="0.3"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  <c r="Z830" s="162"/>
      <c r="AA830" s="162"/>
      <c r="AB830" s="162"/>
      <c r="AC830" s="162"/>
      <c r="AD830" s="162"/>
    </row>
    <row r="831" spans="2:30" ht="14.25" customHeight="1" x14ac:dyDescent="0.3"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  <c r="Z831" s="162"/>
      <c r="AA831" s="162"/>
      <c r="AB831" s="162"/>
      <c r="AC831" s="162"/>
      <c r="AD831" s="162"/>
    </row>
    <row r="832" spans="2:30" ht="14.25" customHeight="1" x14ac:dyDescent="0.3"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  <c r="Z832" s="162"/>
      <c r="AA832" s="162"/>
      <c r="AB832" s="162"/>
      <c r="AC832" s="162"/>
      <c r="AD832" s="162"/>
    </row>
    <row r="833" spans="2:30" ht="14.25" customHeight="1" x14ac:dyDescent="0.3"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  <c r="Z833" s="162"/>
      <c r="AA833" s="162"/>
      <c r="AB833" s="162"/>
      <c r="AC833" s="162"/>
      <c r="AD833" s="162"/>
    </row>
    <row r="834" spans="2:30" ht="14.25" customHeight="1" x14ac:dyDescent="0.3"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</row>
    <row r="835" spans="2:30" ht="14.25" customHeight="1" x14ac:dyDescent="0.3"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</row>
    <row r="836" spans="2:30" ht="14.25" customHeight="1" x14ac:dyDescent="0.3"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</row>
    <row r="837" spans="2:30" ht="14.25" customHeight="1" x14ac:dyDescent="0.3"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</row>
    <row r="838" spans="2:30" ht="14.25" customHeight="1" x14ac:dyDescent="0.3"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</row>
    <row r="839" spans="2:30" ht="14.25" customHeight="1" x14ac:dyDescent="0.3"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</row>
    <row r="840" spans="2:30" ht="14.25" customHeight="1" x14ac:dyDescent="0.3"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</row>
    <row r="841" spans="2:30" ht="14.25" customHeight="1" x14ac:dyDescent="0.3"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</row>
    <row r="842" spans="2:30" ht="14.25" customHeight="1" x14ac:dyDescent="0.3"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</row>
    <row r="843" spans="2:30" ht="14.25" customHeight="1" x14ac:dyDescent="0.3"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  <c r="Z843" s="162"/>
      <c r="AA843" s="162"/>
      <c r="AB843" s="162"/>
      <c r="AC843" s="162"/>
      <c r="AD843" s="162"/>
    </row>
    <row r="844" spans="2:30" ht="14.25" customHeight="1" x14ac:dyDescent="0.3"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  <c r="Z844" s="162"/>
      <c r="AA844" s="162"/>
      <c r="AB844" s="162"/>
      <c r="AC844" s="162"/>
      <c r="AD844" s="162"/>
    </row>
    <row r="845" spans="2:30" ht="14.25" customHeight="1" x14ac:dyDescent="0.3"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  <c r="Z845" s="162"/>
      <c r="AA845" s="162"/>
      <c r="AB845" s="162"/>
      <c r="AC845" s="162"/>
      <c r="AD845" s="162"/>
    </row>
    <row r="846" spans="2:30" ht="14.25" customHeight="1" x14ac:dyDescent="0.3"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  <c r="Z846" s="162"/>
      <c r="AA846" s="162"/>
      <c r="AB846" s="162"/>
      <c r="AC846" s="162"/>
      <c r="AD846" s="162"/>
    </row>
    <row r="847" spans="2:30" ht="14.25" customHeight="1" x14ac:dyDescent="0.3"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  <c r="Z847" s="162"/>
      <c r="AA847" s="162"/>
      <c r="AB847" s="162"/>
      <c r="AC847" s="162"/>
      <c r="AD847" s="162"/>
    </row>
    <row r="848" spans="2:30" ht="14.25" customHeight="1" x14ac:dyDescent="0.3"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  <c r="Z848" s="162"/>
      <c r="AA848" s="162"/>
      <c r="AB848" s="162"/>
      <c r="AC848" s="162"/>
      <c r="AD848" s="162"/>
    </row>
    <row r="849" spans="2:30" ht="14.25" customHeight="1" x14ac:dyDescent="0.3"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  <c r="Z849" s="162"/>
      <c r="AA849" s="162"/>
      <c r="AB849" s="162"/>
      <c r="AC849" s="162"/>
      <c r="AD849" s="162"/>
    </row>
    <row r="850" spans="2:30" ht="14.25" customHeight="1" x14ac:dyDescent="0.3"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  <c r="Z850" s="162"/>
      <c r="AA850" s="162"/>
      <c r="AB850" s="162"/>
      <c r="AC850" s="162"/>
      <c r="AD850" s="162"/>
    </row>
    <row r="851" spans="2:30" ht="14.25" customHeight="1" x14ac:dyDescent="0.3"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  <c r="Z851" s="162"/>
      <c r="AA851" s="162"/>
      <c r="AB851" s="162"/>
      <c r="AC851" s="162"/>
      <c r="AD851" s="162"/>
    </row>
    <row r="852" spans="2:30" ht="14.25" customHeight="1" x14ac:dyDescent="0.3"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</row>
    <row r="853" spans="2:30" ht="14.25" customHeight="1" x14ac:dyDescent="0.3"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</row>
    <row r="854" spans="2:30" ht="14.25" customHeight="1" x14ac:dyDescent="0.3"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</row>
    <row r="855" spans="2:30" ht="14.25" customHeight="1" x14ac:dyDescent="0.3"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</row>
    <row r="856" spans="2:30" ht="14.25" customHeight="1" x14ac:dyDescent="0.3"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</row>
    <row r="857" spans="2:30" ht="14.25" customHeight="1" x14ac:dyDescent="0.3"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</row>
    <row r="858" spans="2:30" ht="14.25" customHeight="1" x14ac:dyDescent="0.3"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</row>
    <row r="859" spans="2:30" ht="14.25" customHeight="1" x14ac:dyDescent="0.3"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</row>
    <row r="860" spans="2:30" ht="14.25" customHeight="1" x14ac:dyDescent="0.3"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  <c r="Z860" s="162"/>
      <c r="AA860" s="162"/>
      <c r="AB860" s="162"/>
      <c r="AC860" s="162"/>
      <c r="AD860" s="162"/>
    </row>
    <row r="861" spans="2:30" ht="14.25" customHeight="1" x14ac:dyDescent="0.3"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  <c r="Z861" s="162"/>
      <c r="AA861" s="162"/>
      <c r="AB861" s="162"/>
      <c r="AC861" s="162"/>
      <c r="AD861" s="162"/>
    </row>
    <row r="862" spans="2:30" ht="14.25" customHeight="1" x14ac:dyDescent="0.3"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  <c r="Z862" s="162"/>
      <c r="AA862" s="162"/>
      <c r="AB862" s="162"/>
      <c r="AC862" s="162"/>
      <c r="AD862" s="162"/>
    </row>
    <row r="863" spans="2:30" ht="14.25" customHeight="1" x14ac:dyDescent="0.3"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  <c r="Z863" s="162"/>
      <c r="AA863" s="162"/>
      <c r="AB863" s="162"/>
      <c r="AC863" s="162"/>
      <c r="AD863" s="162"/>
    </row>
    <row r="864" spans="2:30" ht="14.25" customHeight="1" x14ac:dyDescent="0.3"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  <c r="Z864" s="162"/>
      <c r="AA864" s="162"/>
      <c r="AB864" s="162"/>
      <c r="AC864" s="162"/>
      <c r="AD864" s="162"/>
    </row>
    <row r="865" spans="2:30" ht="14.25" customHeight="1" x14ac:dyDescent="0.3"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  <c r="Z865" s="162"/>
      <c r="AA865" s="162"/>
      <c r="AB865" s="162"/>
      <c r="AC865" s="162"/>
      <c r="AD865" s="162"/>
    </row>
    <row r="866" spans="2:30" ht="14.25" customHeight="1" x14ac:dyDescent="0.3"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  <c r="Z866" s="162"/>
      <c r="AA866" s="162"/>
      <c r="AB866" s="162"/>
      <c r="AC866" s="162"/>
      <c r="AD866" s="162"/>
    </row>
    <row r="867" spans="2:30" ht="14.25" customHeight="1" x14ac:dyDescent="0.3"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  <c r="Z867" s="162"/>
      <c r="AA867" s="162"/>
      <c r="AB867" s="162"/>
      <c r="AC867" s="162"/>
      <c r="AD867" s="162"/>
    </row>
    <row r="868" spans="2:30" ht="14.25" customHeight="1" x14ac:dyDescent="0.3"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  <c r="Z868" s="162"/>
      <c r="AA868" s="162"/>
      <c r="AB868" s="162"/>
      <c r="AC868" s="162"/>
      <c r="AD868" s="162"/>
    </row>
    <row r="869" spans="2:30" ht="14.25" customHeight="1" x14ac:dyDescent="0.3"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  <c r="Z869" s="162"/>
      <c r="AA869" s="162"/>
      <c r="AB869" s="162"/>
      <c r="AC869" s="162"/>
      <c r="AD869" s="162"/>
    </row>
    <row r="870" spans="2:30" ht="14.25" customHeight="1" x14ac:dyDescent="0.3"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</row>
    <row r="871" spans="2:30" ht="14.25" customHeight="1" x14ac:dyDescent="0.3"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</row>
    <row r="872" spans="2:30" ht="14.25" customHeight="1" x14ac:dyDescent="0.3"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</row>
    <row r="873" spans="2:30" ht="14.25" customHeight="1" x14ac:dyDescent="0.3"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</row>
    <row r="874" spans="2:30" ht="14.25" customHeight="1" x14ac:dyDescent="0.3"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</row>
    <row r="875" spans="2:30" ht="14.25" customHeight="1" x14ac:dyDescent="0.3"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</row>
    <row r="876" spans="2:30" ht="14.25" customHeight="1" x14ac:dyDescent="0.3"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</row>
    <row r="877" spans="2:30" ht="14.25" customHeight="1" x14ac:dyDescent="0.3"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</row>
    <row r="878" spans="2:30" ht="14.25" customHeight="1" x14ac:dyDescent="0.3"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  <c r="Z878" s="162"/>
      <c r="AA878" s="162"/>
      <c r="AB878" s="162"/>
      <c r="AC878" s="162"/>
      <c r="AD878" s="162"/>
    </row>
    <row r="879" spans="2:30" ht="14.25" customHeight="1" x14ac:dyDescent="0.3"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  <c r="Z879" s="162"/>
      <c r="AA879" s="162"/>
      <c r="AB879" s="162"/>
      <c r="AC879" s="162"/>
      <c r="AD879" s="162"/>
    </row>
    <row r="880" spans="2:30" ht="14.25" customHeight="1" x14ac:dyDescent="0.3"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  <c r="Z880" s="162"/>
      <c r="AA880" s="162"/>
      <c r="AB880" s="162"/>
      <c r="AC880" s="162"/>
      <c r="AD880" s="162"/>
    </row>
    <row r="881" spans="2:30" ht="14.25" customHeight="1" x14ac:dyDescent="0.3"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  <c r="Z881" s="162"/>
      <c r="AA881" s="162"/>
      <c r="AB881" s="162"/>
      <c r="AC881" s="162"/>
      <c r="AD881" s="162"/>
    </row>
    <row r="882" spans="2:30" ht="14.25" customHeight="1" x14ac:dyDescent="0.3"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  <c r="Z882" s="162"/>
      <c r="AA882" s="162"/>
      <c r="AB882" s="162"/>
      <c r="AC882" s="162"/>
      <c r="AD882" s="162"/>
    </row>
    <row r="883" spans="2:30" ht="14.25" customHeight="1" x14ac:dyDescent="0.3"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  <c r="Z883" s="162"/>
      <c r="AA883" s="162"/>
      <c r="AB883" s="162"/>
      <c r="AC883" s="162"/>
      <c r="AD883" s="162"/>
    </row>
    <row r="884" spans="2:30" ht="14.25" customHeight="1" x14ac:dyDescent="0.3"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  <c r="Z884" s="162"/>
      <c r="AA884" s="162"/>
      <c r="AB884" s="162"/>
      <c r="AC884" s="162"/>
      <c r="AD884" s="162"/>
    </row>
    <row r="885" spans="2:30" ht="14.25" customHeight="1" x14ac:dyDescent="0.3"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  <c r="Z885" s="162"/>
      <c r="AA885" s="162"/>
      <c r="AB885" s="162"/>
      <c r="AC885" s="162"/>
      <c r="AD885" s="162"/>
    </row>
    <row r="886" spans="2:30" ht="14.25" customHeight="1" x14ac:dyDescent="0.3"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  <c r="Z886" s="162"/>
      <c r="AA886" s="162"/>
      <c r="AB886" s="162"/>
      <c r="AC886" s="162"/>
      <c r="AD886" s="162"/>
    </row>
    <row r="887" spans="2:30" ht="14.25" customHeight="1" x14ac:dyDescent="0.3"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  <c r="Z887" s="162"/>
      <c r="AA887" s="162"/>
      <c r="AB887" s="162"/>
      <c r="AC887" s="162"/>
      <c r="AD887" s="162"/>
    </row>
    <row r="888" spans="2:30" ht="14.25" customHeight="1" x14ac:dyDescent="0.3"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</row>
    <row r="889" spans="2:30" ht="14.25" customHeight="1" x14ac:dyDescent="0.3"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</row>
    <row r="890" spans="2:30" ht="14.25" customHeight="1" x14ac:dyDescent="0.3"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</row>
    <row r="891" spans="2:30" ht="14.25" customHeight="1" x14ac:dyDescent="0.3"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</row>
    <row r="892" spans="2:30" ht="14.25" customHeight="1" x14ac:dyDescent="0.3"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</row>
    <row r="893" spans="2:30" ht="14.25" customHeight="1" x14ac:dyDescent="0.3"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</row>
    <row r="894" spans="2:30" ht="14.25" customHeight="1" x14ac:dyDescent="0.3"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</row>
    <row r="895" spans="2:30" ht="14.25" customHeight="1" x14ac:dyDescent="0.3"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</row>
    <row r="896" spans="2:30" ht="14.25" customHeight="1" x14ac:dyDescent="0.3"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  <c r="Z896" s="162"/>
      <c r="AA896" s="162"/>
      <c r="AB896" s="162"/>
      <c r="AC896" s="162"/>
      <c r="AD896" s="162"/>
    </row>
    <row r="897" spans="2:30" ht="14.25" customHeight="1" x14ac:dyDescent="0.3"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  <c r="Z897" s="162"/>
      <c r="AA897" s="162"/>
      <c r="AB897" s="162"/>
      <c r="AC897" s="162"/>
      <c r="AD897" s="162"/>
    </row>
    <row r="898" spans="2:30" ht="14.25" customHeight="1" x14ac:dyDescent="0.3"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  <c r="Z898" s="162"/>
      <c r="AA898" s="162"/>
      <c r="AB898" s="162"/>
      <c r="AC898" s="162"/>
      <c r="AD898" s="162"/>
    </row>
    <row r="899" spans="2:30" ht="14.25" customHeight="1" x14ac:dyDescent="0.3"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  <c r="Z899" s="162"/>
      <c r="AA899" s="162"/>
      <c r="AB899" s="162"/>
      <c r="AC899" s="162"/>
      <c r="AD899" s="162"/>
    </row>
    <row r="900" spans="2:30" ht="14.25" customHeight="1" x14ac:dyDescent="0.3"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  <c r="Z900" s="162"/>
      <c r="AA900" s="162"/>
      <c r="AB900" s="162"/>
      <c r="AC900" s="162"/>
      <c r="AD900" s="162"/>
    </row>
    <row r="901" spans="2:30" ht="14.25" customHeight="1" x14ac:dyDescent="0.3"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  <c r="Z901" s="162"/>
      <c r="AA901" s="162"/>
      <c r="AB901" s="162"/>
      <c r="AC901" s="162"/>
      <c r="AD901" s="162"/>
    </row>
    <row r="902" spans="2:30" ht="14.25" customHeight="1" x14ac:dyDescent="0.3"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  <c r="Z902" s="162"/>
      <c r="AA902" s="162"/>
      <c r="AB902" s="162"/>
      <c r="AC902" s="162"/>
      <c r="AD902" s="162"/>
    </row>
    <row r="903" spans="2:30" ht="14.25" customHeight="1" x14ac:dyDescent="0.3"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  <c r="Z903" s="162"/>
      <c r="AA903" s="162"/>
      <c r="AB903" s="162"/>
      <c r="AC903" s="162"/>
      <c r="AD903" s="162"/>
    </row>
    <row r="904" spans="2:30" ht="14.25" customHeight="1" x14ac:dyDescent="0.3"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  <c r="Z904" s="162"/>
      <c r="AA904" s="162"/>
      <c r="AB904" s="162"/>
      <c r="AC904" s="162"/>
      <c r="AD904" s="162"/>
    </row>
    <row r="905" spans="2:30" ht="14.25" customHeight="1" x14ac:dyDescent="0.3"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  <c r="Z905" s="162"/>
      <c r="AA905" s="162"/>
      <c r="AB905" s="162"/>
      <c r="AC905" s="162"/>
      <c r="AD905" s="162"/>
    </row>
    <row r="906" spans="2:30" ht="14.25" customHeight="1" x14ac:dyDescent="0.3"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  <c r="Z906" s="162"/>
      <c r="AA906" s="162"/>
      <c r="AB906" s="162"/>
      <c r="AC906" s="162"/>
      <c r="AD906" s="162"/>
    </row>
    <row r="907" spans="2:30" ht="14.25" customHeight="1" x14ac:dyDescent="0.3"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  <c r="Z907" s="162"/>
      <c r="AA907" s="162"/>
      <c r="AB907" s="162"/>
      <c r="AC907" s="162"/>
      <c r="AD907" s="162"/>
    </row>
    <row r="908" spans="2:30" ht="14.25" customHeight="1" x14ac:dyDescent="0.3"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  <c r="Z908" s="162"/>
      <c r="AA908" s="162"/>
      <c r="AB908" s="162"/>
      <c r="AC908" s="162"/>
      <c r="AD908" s="162"/>
    </row>
    <row r="909" spans="2:30" ht="14.25" customHeight="1" x14ac:dyDescent="0.3"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  <c r="Z909" s="162"/>
      <c r="AA909" s="162"/>
      <c r="AB909" s="162"/>
      <c r="AC909" s="162"/>
      <c r="AD909" s="162"/>
    </row>
    <row r="910" spans="2:30" ht="14.25" customHeight="1" x14ac:dyDescent="0.3"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  <c r="Z910" s="162"/>
      <c r="AA910" s="162"/>
      <c r="AB910" s="162"/>
      <c r="AC910" s="162"/>
      <c r="AD910" s="162"/>
    </row>
    <row r="911" spans="2:30" ht="14.25" customHeight="1" x14ac:dyDescent="0.3"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  <c r="Z911" s="162"/>
      <c r="AA911" s="162"/>
      <c r="AB911" s="162"/>
      <c r="AC911" s="162"/>
      <c r="AD911" s="162"/>
    </row>
    <row r="912" spans="2:30" ht="14.25" customHeight="1" x14ac:dyDescent="0.3"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  <c r="Z912" s="162"/>
      <c r="AA912" s="162"/>
      <c r="AB912" s="162"/>
      <c r="AC912" s="162"/>
      <c r="AD912" s="162"/>
    </row>
    <row r="913" spans="2:30" ht="14.25" customHeight="1" x14ac:dyDescent="0.3"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  <c r="Z913" s="162"/>
      <c r="AA913" s="162"/>
      <c r="AB913" s="162"/>
      <c r="AC913" s="162"/>
      <c r="AD913" s="162"/>
    </row>
    <row r="914" spans="2:30" ht="14.25" customHeight="1" x14ac:dyDescent="0.3"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  <c r="Z914" s="162"/>
      <c r="AA914" s="162"/>
      <c r="AB914" s="162"/>
      <c r="AC914" s="162"/>
      <c r="AD914" s="162"/>
    </row>
    <row r="915" spans="2:30" ht="14.25" customHeight="1" x14ac:dyDescent="0.3"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  <c r="Z915" s="162"/>
      <c r="AA915" s="162"/>
      <c r="AB915" s="162"/>
      <c r="AC915" s="162"/>
      <c r="AD915" s="162"/>
    </row>
    <row r="916" spans="2:30" ht="14.25" customHeight="1" x14ac:dyDescent="0.3"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  <c r="Z916" s="162"/>
      <c r="AA916" s="162"/>
      <c r="AB916" s="162"/>
      <c r="AC916" s="162"/>
      <c r="AD916" s="162"/>
    </row>
    <row r="917" spans="2:30" ht="14.25" customHeight="1" x14ac:dyDescent="0.3"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  <c r="Z917" s="162"/>
      <c r="AA917" s="162"/>
      <c r="AB917" s="162"/>
      <c r="AC917" s="162"/>
      <c r="AD917" s="162"/>
    </row>
    <row r="918" spans="2:30" ht="14.25" customHeight="1" x14ac:dyDescent="0.3"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  <c r="Z918" s="162"/>
      <c r="AA918" s="162"/>
      <c r="AB918" s="162"/>
      <c r="AC918" s="162"/>
      <c r="AD918" s="162"/>
    </row>
    <row r="919" spans="2:30" ht="14.25" customHeight="1" x14ac:dyDescent="0.3"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  <c r="Z919" s="162"/>
      <c r="AA919" s="162"/>
      <c r="AB919" s="162"/>
      <c r="AC919" s="162"/>
      <c r="AD919" s="162"/>
    </row>
    <row r="920" spans="2:30" ht="14.25" customHeight="1" x14ac:dyDescent="0.3"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  <c r="Z920" s="162"/>
      <c r="AA920" s="162"/>
      <c r="AB920" s="162"/>
      <c r="AC920" s="162"/>
      <c r="AD920" s="162"/>
    </row>
    <row r="921" spans="2:30" ht="14.25" customHeight="1" x14ac:dyDescent="0.3"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  <c r="Z921" s="162"/>
      <c r="AA921" s="162"/>
      <c r="AB921" s="162"/>
      <c r="AC921" s="162"/>
      <c r="AD921" s="162"/>
    </row>
    <row r="922" spans="2:30" ht="14.25" customHeight="1" x14ac:dyDescent="0.3"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  <c r="Z922" s="162"/>
      <c r="AA922" s="162"/>
      <c r="AB922" s="162"/>
      <c r="AC922" s="162"/>
      <c r="AD922" s="162"/>
    </row>
    <row r="923" spans="2:30" ht="14.25" customHeight="1" x14ac:dyDescent="0.3"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  <c r="Z923" s="162"/>
      <c r="AA923" s="162"/>
      <c r="AB923" s="162"/>
      <c r="AC923" s="162"/>
      <c r="AD923" s="162"/>
    </row>
    <row r="924" spans="2:30" ht="14.25" customHeight="1" x14ac:dyDescent="0.3"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  <c r="Z924" s="162"/>
      <c r="AA924" s="162"/>
      <c r="AB924" s="162"/>
      <c r="AC924" s="162"/>
      <c r="AD924" s="162"/>
    </row>
    <row r="925" spans="2:30" ht="14.25" customHeight="1" x14ac:dyDescent="0.3"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  <c r="Z925" s="162"/>
      <c r="AA925" s="162"/>
      <c r="AB925" s="162"/>
      <c r="AC925" s="162"/>
      <c r="AD925" s="162"/>
    </row>
    <row r="926" spans="2:30" ht="14.25" customHeight="1" x14ac:dyDescent="0.3"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  <c r="Z926" s="162"/>
      <c r="AA926" s="162"/>
      <c r="AB926" s="162"/>
      <c r="AC926" s="162"/>
      <c r="AD926" s="162"/>
    </row>
    <row r="927" spans="2:30" ht="14.25" customHeight="1" x14ac:dyDescent="0.3"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  <c r="Z927" s="162"/>
      <c r="AA927" s="162"/>
      <c r="AB927" s="162"/>
      <c r="AC927" s="162"/>
      <c r="AD927" s="162"/>
    </row>
    <row r="928" spans="2:30" ht="14.25" customHeight="1" x14ac:dyDescent="0.3"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  <c r="Z928" s="162"/>
      <c r="AA928" s="162"/>
      <c r="AB928" s="162"/>
      <c r="AC928" s="162"/>
      <c r="AD928" s="162"/>
    </row>
    <row r="929" spans="2:30" ht="14.25" customHeight="1" x14ac:dyDescent="0.3"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  <c r="Z929" s="162"/>
      <c r="AA929" s="162"/>
      <c r="AB929" s="162"/>
      <c r="AC929" s="162"/>
      <c r="AD929" s="162"/>
    </row>
    <row r="930" spans="2:30" ht="14.25" customHeight="1" x14ac:dyDescent="0.3"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  <c r="Z930" s="162"/>
      <c r="AA930" s="162"/>
      <c r="AB930" s="162"/>
      <c r="AC930" s="162"/>
      <c r="AD930" s="162"/>
    </row>
    <row r="931" spans="2:30" ht="14.25" customHeight="1" x14ac:dyDescent="0.3"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  <c r="Z931" s="162"/>
      <c r="AA931" s="162"/>
      <c r="AB931" s="162"/>
      <c r="AC931" s="162"/>
      <c r="AD931" s="162"/>
    </row>
    <row r="932" spans="2:30" ht="14.25" customHeight="1" x14ac:dyDescent="0.3"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  <c r="Z932" s="162"/>
      <c r="AA932" s="162"/>
      <c r="AB932" s="162"/>
      <c r="AC932" s="162"/>
      <c r="AD932" s="162"/>
    </row>
    <row r="933" spans="2:30" ht="14.25" customHeight="1" x14ac:dyDescent="0.3"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  <c r="Z933" s="162"/>
      <c r="AA933" s="162"/>
      <c r="AB933" s="162"/>
      <c r="AC933" s="162"/>
      <c r="AD933" s="162"/>
    </row>
    <row r="934" spans="2:30" ht="14.25" customHeight="1" x14ac:dyDescent="0.3"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  <c r="Z934" s="162"/>
      <c r="AA934" s="162"/>
      <c r="AB934" s="162"/>
      <c r="AC934" s="162"/>
      <c r="AD934" s="162"/>
    </row>
    <row r="935" spans="2:30" ht="14.25" customHeight="1" x14ac:dyDescent="0.3"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  <c r="Z935" s="162"/>
      <c r="AA935" s="162"/>
      <c r="AB935" s="162"/>
      <c r="AC935" s="162"/>
      <c r="AD935" s="162"/>
    </row>
    <row r="936" spans="2:30" ht="14.25" customHeight="1" x14ac:dyDescent="0.3"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  <c r="Z936" s="162"/>
      <c r="AA936" s="162"/>
      <c r="AB936" s="162"/>
      <c r="AC936" s="162"/>
      <c r="AD936" s="162"/>
    </row>
    <row r="937" spans="2:30" ht="14.25" customHeight="1" x14ac:dyDescent="0.3"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  <c r="Z937" s="162"/>
      <c r="AA937" s="162"/>
      <c r="AB937" s="162"/>
      <c r="AC937" s="162"/>
      <c r="AD937" s="162"/>
    </row>
    <row r="938" spans="2:30" ht="14.25" customHeight="1" x14ac:dyDescent="0.3"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  <c r="Z938" s="162"/>
      <c r="AA938" s="162"/>
      <c r="AB938" s="162"/>
      <c r="AC938" s="162"/>
      <c r="AD938" s="162"/>
    </row>
    <row r="939" spans="2:30" ht="14.25" customHeight="1" x14ac:dyDescent="0.3"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  <c r="Z939" s="162"/>
      <c r="AA939" s="162"/>
      <c r="AB939" s="162"/>
      <c r="AC939" s="162"/>
      <c r="AD939" s="162"/>
    </row>
    <row r="940" spans="2:30" ht="14.25" customHeight="1" x14ac:dyDescent="0.3"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  <c r="Z940" s="162"/>
      <c r="AA940" s="162"/>
      <c r="AB940" s="162"/>
      <c r="AC940" s="162"/>
      <c r="AD940" s="162"/>
    </row>
    <row r="941" spans="2:30" ht="14.25" customHeight="1" x14ac:dyDescent="0.3"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  <c r="Z941" s="162"/>
      <c r="AA941" s="162"/>
      <c r="AB941" s="162"/>
      <c r="AC941" s="162"/>
      <c r="AD941" s="162"/>
    </row>
    <row r="942" spans="2:30" ht="14.25" customHeight="1" x14ac:dyDescent="0.3"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  <c r="Z942" s="162"/>
      <c r="AA942" s="162"/>
      <c r="AB942" s="162"/>
      <c r="AC942" s="162"/>
      <c r="AD942" s="162"/>
    </row>
    <row r="943" spans="2:30" ht="14.25" customHeight="1" x14ac:dyDescent="0.3"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  <c r="Z943" s="162"/>
      <c r="AA943" s="162"/>
      <c r="AB943" s="162"/>
      <c r="AC943" s="162"/>
      <c r="AD943" s="162"/>
    </row>
    <row r="944" spans="2:30" ht="14.25" customHeight="1" x14ac:dyDescent="0.3"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  <c r="Z944" s="162"/>
      <c r="AA944" s="162"/>
      <c r="AB944" s="162"/>
      <c r="AC944" s="162"/>
      <c r="AD944" s="162"/>
    </row>
    <row r="945" spans="2:30" ht="14.25" customHeight="1" x14ac:dyDescent="0.3"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  <c r="Z945" s="162"/>
      <c r="AA945" s="162"/>
      <c r="AB945" s="162"/>
      <c r="AC945" s="162"/>
      <c r="AD945" s="162"/>
    </row>
    <row r="946" spans="2:30" ht="14.25" customHeight="1" x14ac:dyDescent="0.3"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  <c r="Z946" s="162"/>
      <c r="AA946" s="162"/>
      <c r="AB946" s="162"/>
      <c r="AC946" s="162"/>
      <c r="AD946" s="162"/>
    </row>
    <row r="947" spans="2:30" ht="14.25" customHeight="1" x14ac:dyDescent="0.3"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  <c r="Z947" s="162"/>
      <c r="AA947" s="162"/>
      <c r="AB947" s="162"/>
      <c r="AC947" s="162"/>
      <c r="AD947" s="162"/>
    </row>
    <row r="948" spans="2:30" ht="14.25" customHeight="1" x14ac:dyDescent="0.3"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  <c r="Z948" s="162"/>
      <c r="AA948" s="162"/>
      <c r="AB948" s="162"/>
      <c r="AC948" s="162"/>
      <c r="AD948" s="162"/>
    </row>
    <row r="949" spans="2:30" ht="14.25" customHeight="1" x14ac:dyDescent="0.3"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  <c r="Z949" s="162"/>
      <c r="AA949" s="162"/>
      <c r="AB949" s="162"/>
      <c r="AC949" s="162"/>
      <c r="AD949" s="162"/>
    </row>
    <row r="950" spans="2:30" ht="14.25" customHeight="1" x14ac:dyDescent="0.3"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  <c r="Z950" s="162"/>
      <c r="AA950" s="162"/>
      <c r="AB950" s="162"/>
      <c r="AC950" s="162"/>
      <c r="AD950" s="162"/>
    </row>
    <row r="951" spans="2:30" ht="14.25" customHeight="1" x14ac:dyDescent="0.3"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  <c r="Z951" s="162"/>
      <c r="AA951" s="162"/>
      <c r="AB951" s="162"/>
      <c r="AC951" s="162"/>
      <c r="AD951" s="162"/>
    </row>
    <row r="952" spans="2:30" ht="14.25" customHeight="1" x14ac:dyDescent="0.3"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  <c r="Z952" s="162"/>
      <c r="AA952" s="162"/>
      <c r="AB952" s="162"/>
      <c r="AC952" s="162"/>
      <c r="AD952" s="162"/>
    </row>
    <row r="953" spans="2:30" ht="14.25" customHeight="1" x14ac:dyDescent="0.3"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  <c r="Z953" s="162"/>
      <c r="AA953" s="162"/>
      <c r="AB953" s="162"/>
      <c r="AC953" s="162"/>
      <c r="AD953" s="162"/>
    </row>
    <row r="954" spans="2:30" ht="14.25" customHeight="1" x14ac:dyDescent="0.3"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  <c r="Z954" s="162"/>
      <c r="AA954" s="162"/>
      <c r="AB954" s="162"/>
      <c r="AC954" s="162"/>
      <c r="AD954" s="162"/>
    </row>
    <row r="955" spans="2:30" ht="14.25" customHeight="1" x14ac:dyDescent="0.3"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  <c r="Z955" s="162"/>
      <c r="AA955" s="162"/>
      <c r="AB955" s="162"/>
      <c r="AC955" s="162"/>
      <c r="AD955" s="162"/>
    </row>
    <row r="956" spans="2:30" ht="14.25" customHeight="1" x14ac:dyDescent="0.3"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  <c r="Z956" s="162"/>
      <c r="AA956" s="162"/>
      <c r="AB956" s="162"/>
      <c r="AC956" s="162"/>
      <c r="AD956" s="162"/>
    </row>
    <row r="957" spans="2:30" ht="14.25" customHeight="1" x14ac:dyDescent="0.3"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  <c r="Z957" s="162"/>
      <c r="AA957" s="162"/>
      <c r="AB957" s="162"/>
      <c r="AC957" s="162"/>
      <c r="AD957" s="162"/>
    </row>
    <row r="958" spans="2:30" ht="14.25" customHeight="1" x14ac:dyDescent="0.3"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  <c r="Z958" s="162"/>
      <c r="AA958" s="162"/>
      <c r="AB958" s="162"/>
      <c r="AC958" s="162"/>
      <c r="AD958" s="162"/>
    </row>
    <row r="959" spans="2:30" ht="14.25" customHeight="1" x14ac:dyDescent="0.3"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  <c r="Z959" s="162"/>
      <c r="AA959" s="162"/>
      <c r="AB959" s="162"/>
      <c r="AC959" s="162"/>
      <c r="AD959" s="162"/>
    </row>
    <row r="960" spans="2:30" ht="14.25" customHeight="1" x14ac:dyDescent="0.3"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  <c r="Z960" s="162"/>
      <c r="AA960" s="162"/>
      <c r="AB960" s="162"/>
      <c r="AC960" s="162"/>
      <c r="AD960" s="162"/>
    </row>
    <row r="961" spans="2:30" ht="14.25" customHeight="1" x14ac:dyDescent="0.3"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  <c r="Z961" s="162"/>
      <c r="AA961" s="162"/>
      <c r="AB961" s="162"/>
      <c r="AC961" s="162"/>
      <c r="AD961" s="162"/>
    </row>
    <row r="962" spans="2:30" ht="14.25" customHeight="1" x14ac:dyDescent="0.3"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  <c r="Z962" s="162"/>
      <c r="AA962" s="162"/>
      <c r="AB962" s="162"/>
      <c r="AC962" s="162"/>
      <c r="AD962" s="162"/>
    </row>
    <row r="963" spans="2:30" ht="14.25" customHeight="1" x14ac:dyDescent="0.3"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  <c r="Z963" s="162"/>
      <c r="AA963" s="162"/>
      <c r="AB963" s="162"/>
      <c r="AC963" s="162"/>
      <c r="AD963" s="162"/>
    </row>
    <row r="964" spans="2:30" ht="14.25" customHeight="1" x14ac:dyDescent="0.3"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  <c r="Z964" s="162"/>
      <c r="AA964" s="162"/>
      <c r="AB964" s="162"/>
      <c r="AC964" s="162"/>
      <c r="AD964" s="162"/>
    </row>
    <row r="965" spans="2:30" ht="14.25" customHeight="1" x14ac:dyDescent="0.3"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  <c r="Z965" s="162"/>
      <c r="AA965" s="162"/>
      <c r="AB965" s="162"/>
      <c r="AC965" s="162"/>
      <c r="AD965" s="162"/>
    </row>
    <row r="966" spans="2:30" ht="14.25" customHeight="1" x14ac:dyDescent="0.3"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  <c r="Z966" s="162"/>
      <c r="AA966" s="162"/>
      <c r="AB966" s="162"/>
      <c r="AC966" s="162"/>
      <c r="AD966" s="162"/>
    </row>
    <row r="967" spans="2:30" ht="14.25" customHeight="1" x14ac:dyDescent="0.3"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  <c r="Z967" s="162"/>
      <c r="AA967" s="162"/>
      <c r="AB967" s="162"/>
      <c r="AC967" s="162"/>
      <c r="AD967" s="162"/>
    </row>
    <row r="968" spans="2:30" ht="14.25" customHeight="1" x14ac:dyDescent="0.3"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  <c r="Z968" s="162"/>
      <c r="AA968" s="162"/>
      <c r="AB968" s="162"/>
      <c r="AC968" s="162"/>
      <c r="AD968" s="162"/>
    </row>
    <row r="969" spans="2:30" ht="14.25" customHeight="1" x14ac:dyDescent="0.3"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  <c r="Z969" s="162"/>
      <c r="AA969" s="162"/>
      <c r="AB969" s="162"/>
      <c r="AC969" s="162"/>
      <c r="AD969" s="162"/>
    </row>
    <row r="970" spans="2:30" ht="14.25" customHeight="1" x14ac:dyDescent="0.3"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  <c r="Z970" s="162"/>
      <c r="AA970" s="162"/>
      <c r="AB970" s="162"/>
      <c r="AC970" s="162"/>
      <c r="AD970" s="162"/>
    </row>
    <row r="971" spans="2:30" ht="14.25" customHeight="1" x14ac:dyDescent="0.3"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  <c r="Z971" s="162"/>
      <c r="AA971" s="162"/>
      <c r="AB971" s="162"/>
      <c r="AC971" s="162"/>
      <c r="AD971" s="162"/>
    </row>
    <row r="972" spans="2:30" ht="14.25" customHeight="1" x14ac:dyDescent="0.3"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  <c r="Z972" s="162"/>
      <c r="AA972" s="162"/>
      <c r="AB972" s="162"/>
      <c r="AC972" s="162"/>
      <c r="AD972" s="162"/>
    </row>
    <row r="973" spans="2:30" ht="14.25" customHeight="1" x14ac:dyDescent="0.3"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  <c r="Z973" s="162"/>
      <c r="AA973" s="162"/>
      <c r="AB973" s="162"/>
      <c r="AC973" s="162"/>
      <c r="AD973" s="162"/>
    </row>
    <row r="974" spans="2:30" ht="14.25" customHeight="1" x14ac:dyDescent="0.3"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  <c r="Z974" s="162"/>
      <c r="AA974" s="162"/>
      <c r="AB974" s="162"/>
      <c r="AC974" s="162"/>
      <c r="AD974" s="162"/>
    </row>
    <row r="975" spans="2:30" ht="14.25" customHeight="1" x14ac:dyDescent="0.3"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  <c r="Z975" s="162"/>
      <c r="AA975" s="162"/>
      <c r="AB975" s="162"/>
      <c r="AC975" s="162"/>
      <c r="AD975" s="162"/>
    </row>
    <row r="976" spans="2:30" ht="14.25" customHeight="1" x14ac:dyDescent="0.3"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  <c r="Z976" s="162"/>
      <c r="AA976" s="162"/>
      <c r="AB976" s="162"/>
      <c r="AC976" s="162"/>
      <c r="AD976" s="162"/>
    </row>
    <row r="977" spans="2:30" ht="14.25" customHeight="1" x14ac:dyDescent="0.3"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  <c r="Z977" s="162"/>
      <c r="AA977" s="162"/>
      <c r="AB977" s="162"/>
      <c r="AC977" s="162"/>
      <c r="AD977" s="162"/>
    </row>
    <row r="978" spans="2:30" ht="14.25" customHeight="1" x14ac:dyDescent="0.3"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  <c r="Z978" s="162"/>
      <c r="AA978" s="162"/>
      <c r="AB978" s="162"/>
      <c r="AC978" s="162"/>
      <c r="AD978" s="162"/>
    </row>
    <row r="979" spans="2:30" ht="14.25" customHeight="1" x14ac:dyDescent="0.3"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  <c r="Z979" s="162"/>
      <c r="AA979" s="162"/>
      <c r="AB979" s="162"/>
      <c r="AC979" s="162"/>
      <c r="AD979" s="162"/>
    </row>
    <row r="980" spans="2:30" ht="14.25" customHeight="1" x14ac:dyDescent="0.3"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  <c r="Z980" s="162"/>
      <c r="AA980" s="162"/>
      <c r="AB980" s="162"/>
      <c r="AC980" s="162"/>
      <c r="AD980" s="162"/>
    </row>
    <row r="981" spans="2:30" ht="14.25" customHeight="1" x14ac:dyDescent="0.3"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  <c r="Z981" s="162"/>
      <c r="AA981" s="162"/>
      <c r="AB981" s="162"/>
      <c r="AC981" s="162"/>
      <c r="AD981" s="162"/>
    </row>
    <row r="982" spans="2:30" ht="14.25" customHeight="1" x14ac:dyDescent="0.3"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  <c r="Z982" s="162"/>
      <c r="AA982" s="162"/>
      <c r="AB982" s="162"/>
      <c r="AC982" s="162"/>
      <c r="AD982" s="162"/>
    </row>
    <row r="983" spans="2:30" ht="14.25" customHeight="1" x14ac:dyDescent="0.3"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  <c r="Z983" s="162"/>
      <c r="AA983" s="162"/>
      <c r="AB983" s="162"/>
      <c r="AC983" s="162"/>
      <c r="AD983" s="162"/>
    </row>
    <row r="984" spans="2:30" ht="14.25" customHeight="1" x14ac:dyDescent="0.3"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  <c r="Z984" s="162"/>
      <c r="AA984" s="162"/>
      <c r="AB984" s="162"/>
      <c r="AC984" s="162"/>
      <c r="AD984" s="162"/>
    </row>
    <row r="985" spans="2:30" ht="14.25" customHeight="1" x14ac:dyDescent="0.3"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  <c r="Z985" s="162"/>
      <c r="AA985" s="162"/>
      <c r="AB985" s="162"/>
      <c r="AC985" s="162"/>
      <c r="AD985" s="162"/>
    </row>
    <row r="986" spans="2:30" ht="14.25" customHeight="1" x14ac:dyDescent="0.3"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  <c r="Z986" s="162"/>
      <c r="AA986" s="162"/>
      <c r="AB986" s="162"/>
      <c r="AC986" s="162"/>
      <c r="AD986" s="162"/>
    </row>
    <row r="987" spans="2:30" ht="14.25" customHeight="1" x14ac:dyDescent="0.3"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  <c r="Z987" s="162"/>
      <c r="AA987" s="162"/>
      <c r="AB987" s="162"/>
      <c r="AC987" s="162"/>
      <c r="AD987" s="162"/>
    </row>
    <row r="988" spans="2:30" ht="14.25" customHeight="1" x14ac:dyDescent="0.3"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  <c r="Z988" s="162"/>
      <c r="AA988" s="162"/>
      <c r="AB988" s="162"/>
      <c r="AC988" s="162"/>
      <c r="AD988" s="162"/>
    </row>
    <row r="989" spans="2:30" ht="14.25" customHeight="1" x14ac:dyDescent="0.3"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  <c r="Z989" s="162"/>
      <c r="AA989" s="162"/>
      <c r="AB989" s="162"/>
      <c r="AC989" s="162"/>
      <c r="AD989" s="162"/>
    </row>
    <row r="990" spans="2:30" ht="14.25" customHeight="1" x14ac:dyDescent="0.3"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  <c r="Z990" s="162"/>
      <c r="AA990" s="162"/>
      <c r="AB990" s="162"/>
      <c r="AC990" s="162"/>
      <c r="AD990" s="162"/>
    </row>
    <row r="991" spans="2:30" ht="14.25" customHeight="1" x14ac:dyDescent="0.3"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  <c r="Z991" s="162"/>
      <c r="AA991" s="162"/>
      <c r="AB991" s="162"/>
      <c r="AC991" s="162"/>
      <c r="AD991" s="162"/>
    </row>
    <row r="992" spans="2:30" ht="14.25" customHeight="1" x14ac:dyDescent="0.3"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  <c r="Y992" s="162"/>
      <c r="Z992" s="162"/>
      <c r="AA992" s="162"/>
      <c r="AB992" s="162"/>
      <c r="AC992" s="162"/>
      <c r="AD992" s="162"/>
    </row>
    <row r="993" spans="2:30" ht="14.25" customHeight="1" x14ac:dyDescent="0.3">
      <c r="B993" s="162"/>
      <c r="C993" s="162"/>
      <c r="D993" s="162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  <c r="Y993" s="162"/>
      <c r="Z993" s="162"/>
      <c r="AA993" s="162"/>
      <c r="AB993" s="162"/>
      <c r="AC993" s="162"/>
      <c r="AD993" s="162"/>
    </row>
    <row r="994" spans="2:30" ht="14.25" customHeight="1" x14ac:dyDescent="0.3">
      <c r="B994" s="162"/>
      <c r="C994" s="162"/>
      <c r="D994" s="162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  <c r="Y994" s="162"/>
      <c r="Z994" s="162"/>
      <c r="AA994" s="162"/>
      <c r="AB994" s="162"/>
      <c r="AC994" s="162"/>
      <c r="AD994" s="162"/>
    </row>
    <row r="995" spans="2:30" ht="14.25" customHeight="1" x14ac:dyDescent="0.3">
      <c r="B995" s="162"/>
      <c r="C995" s="162"/>
      <c r="D995" s="162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  <c r="Y995" s="162"/>
      <c r="Z995" s="162"/>
      <c r="AA995" s="162"/>
      <c r="AB995" s="162"/>
      <c r="AC995" s="162"/>
      <c r="AD995" s="162"/>
    </row>
    <row r="996" spans="2:30" ht="14.25" customHeight="1" x14ac:dyDescent="0.3">
      <c r="B996" s="162"/>
      <c r="C996" s="162"/>
      <c r="D996" s="162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  <c r="Y996" s="162"/>
      <c r="Z996" s="162"/>
      <c r="AA996" s="162"/>
      <c r="AB996" s="162"/>
      <c r="AC996" s="162"/>
      <c r="AD996" s="162"/>
    </row>
    <row r="997" spans="2:30" ht="14.25" customHeight="1" x14ac:dyDescent="0.3">
      <c r="B997" s="162"/>
      <c r="C997" s="162"/>
      <c r="D997" s="162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2"/>
      <c r="U997" s="162"/>
      <c r="V997" s="162"/>
      <c r="W997" s="162"/>
      <c r="X997" s="162"/>
      <c r="Y997" s="162"/>
      <c r="Z997" s="162"/>
      <c r="AA997" s="162"/>
      <c r="AB997" s="162"/>
      <c r="AC997" s="162"/>
      <c r="AD997" s="162"/>
    </row>
    <row r="998" spans="2:30" ht="14.25" customHeight="1" x14ac:dyDescent="0.3">
      <c r="B998" s="162"/>
      <c r="C998" s="162"/>
      <c r="D998" s="162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2"/>
      <c r="U998" s="162"/>
      <c r="V998" s="162"/>
      <c r="W998" s="162"/>
      <c r="X998" s="162"/>
      <c r="Y998" s="162"/>
      <c r="Z998" s="162"/>
      <c r="AA998" s="162"/>
      <c r="AB998" s="162"/>
      <c r="AC998" s="162"/>
      <c r="AD998" s="162"/>
    </row>
    <row r="999" spans="2:30" ht="14.25" customHeight="1" x14ac:dyDescent="0.3">
      <c r="B999" s="162"/>
      <c r="C999" s="162"/>
      <c r="D999" s="162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2"/>
      <c r="U999" s="162"/>
      <c r="V999" s="162"/>
      <c r="W999" s="162"/>
      <c r="X999" s="162"/>
      <c r="Y999" s="162"/>
      <c r="Z999" s="162"/>
      <c r="AA999" s="162"/>
      <c r="AB999" s="162"/>
      <c r="AC999" s="162"/>
      <c r="AD999" s="162"/>
    </row>
    <row r="1000" spans="2:30" ht="14.25" customHeight="1" x14ac:dyDescent="0.3">
      <c r="B1000" s="162"/>
      <c r="C1000" s="162"/>
      <c r="D1000" s="162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2"/>
      <c r="U1000" s="162"/>
      <c r="V1000" s="162"/>
      <c r="W1000" s="162"/>
      <c r="X1000" s="162"/>
      <c r="Y1000" s="162"/>
      <c r="Z1000" s="162"/>
      <c r="AA1000" s="162"/>
      <c r="AB1000" s="162"/>
      <c r="AC1000" s="162"/>
      <c r="AD1000" s="162"/>
    </row>
    <row r="1001" spans="2:30" ht="14.25" customHeight="1" x14ac:dyDescent="0.3">
      <c r="B1001" s="162"/>
      <c r="C1001" s="162"/>
      <c r="D1001" s="162"/>
      <c r="E1001" s="162"/>
      <c r="F1001" s="162"/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162"/>
      <c r="U1001" s="162"/>
      <c r="V1001" s="162"/>
      <c r="W1001" s="162"/>
      <c r="X1001" s="162"/>
      <c r="Y1001" s="162"/>
      <c r="Z1001" s="162"/>
      <c r="AA1001" s="162"/>
      <c r="AB1001" s="162"/>
      <c r="AC1001" s="162"/>
      <c r="AD1001" s="162"/>
    </row>
    <row r="1002" spans="2:30" ht="14.25" customHeight="1" x14ac:dyDescent="0.3">
      <c r="B1002" s="162"/>
      <c r="C1002" s="162"/>
      <c r="D1002" s="162"/>
      <c r="E1002" s="162"/>
      <c r="F1002" s="162"/>
      <c r="G1002" s="162"/>
      <c r="H1002" s="162"/>
      <c r="I1002" s="162"/>
      <c r="J1002" s="162"/>
      <c r="K1002" s="162"/>
      <c r="L1002" s="162"/>
      <c r="M1002" s="162"/>
      <c r="N1002" s="162"/>
      <c r="O1002" s="162"/>
      <c r="P1002" s="162"/>
      <c r="Q1002" s="162"/>
      <c r="R1002" s="162"/>
      <c r="S1002" s="162"/>
      <c r="T1002" s="162"/>
      <c r="U1002" s="162"/>
      <c r="V1002" s="162"/>
      <c r="W1002" s="162"/>
      <c r="X1002" s="162"/>
      <c r="Y1002" s="162"/>
      <c r="Z1002" s="162"/>
      <c r="AA1002" s="162"/>
      <c r="AB1002" s="162"/>
      <c r="AC1002" s="162"/>
      <c r="AD1002" s="162"/>
    </row>
    <row r="1003" spans="2:30" ht="14.25" customHeight="1" x14ac:dyDescent="0.3">
      <c r="B1003" s="162"/>
      <c r="C1003" s="162"/>
      <c r="D1003" s="162"/>
      <c r="E1003" s="162"/>
      <c r="F1003" s="162"/>
      <c r="G1003" s="162"/>
      <c r="H1003" s="162"/>
      <c r="I1003" s="162"/>
      <c r="J1003" s="162"/>
      <c r="K1003" s="162"/>
      <c r="L1003" s="162"/>
      <c r="M1003" s="162"/>
      <c r="N1003" s="162"/>
      <c r="O1003" s="162"/>
      <c r="P1003" s="162"/>
      <c r="Q1003" s="162"/>
      <c r="R1003" s="162"/>
      <c r="S1003" s="162"/>
      <c r="T1003" s="162"/>
      <c r="U1003" s="162"/>
      <c r="V1003" s="162"/>
      <c r="W1003" s="162"/>
      <c r="X1003" s="162"/>
      <c r="Y1003" s="162"/>
      <c r="Z1003" s="162"/>
      <c r="AA1003" s="162"/>
      <c r="AB1003" s="162"/>
      <c r="AC1003" s="162"/>
      <c r="AD1003" s="162"/>
    </row>
    <row r="1004" spans="2:30" ht="14.25" customHeight="1" x14ac:dyDescent="0.3">
      <c r="B1004" s="162"/>
      <c r="C1004" s="162"/>
      <c r="D1004" s="162"/>
      <c r="E1004" s="162"/>
      <c r="F1004" s="162"/>
      <c r="G1004" s="162"/>
      <c r="H1004" s="162"/>
      <c r="I1004" s="162"/>
      <c r="J1004" s="162"/>
      <c r="K1004" s="162"/>
      <c r="L1004" s="162"/>
      <c r="M1004" s="162"/>
      <c r="N1004" s="162"/>
      <c r="O1004" s="162"/>
      <c r="P1004" s="162"/>
      <c r="Q1004" s="162"/>
      <c r="R1004" s="162"/>
      <c r="S1004" s="162"/>
      <c r="T1004" s="162"/>
      <c r="U1004" s="162"/>
      <c r="V1004" s="162"/>
      <c r="W1004" s="162"/>
      <c r="X1004" s="162"/>
      <c r="Y1004" s="162"/>
      <c r="Z1004" s="162"/>
      <c r="AA1004" s="162"/>
      <c r="AB1004" s="162"/>
      <c r="AC1004" s="162"/>
      <c r="AD1004" s="162"/>
    </row>
  </sheetData>
  <mergeCells count="66">
    <mergeCell ref="T16:T17"/>
    <mergeCell ref="U16:U17"/>
    <mergeCell ref="V16:V17"/>
    <mergeCell ref="T28:V29"/>
    <mergeCell ref="N65:N66"/>
    <mergeCell ref="S22:S26"/>
    <mergeCell ref="Q23:Q24"/>
    <mergeCell ref="R23:R24"/>
    <mergeCell ref="Q25:Q26"/>
    <mergeCell ref="Q31:Q32"/>
    <mergeCell ref="R31:R32"/>
    <mergeCell ref="S31:S32"/>
    <mergeCell ref="Q33:Q34"/>
    <mergeCell ref="R33:R34"/>
    <mergeCell ref="S33:S34"/>
    <mergeCell ref="Q14:Q15"/>
    <mergeCell ref="R14:R15"/>
    <mergeCell ref="S14:S15"/>
    <mergeCell ref="R19:R20"/>
    <mergeCell ref="S19:S20"/>
    <mergeCell ref="R25:R26"/>
    <mergeCell ref="Q19:Q20"/>
    <mergeCell ref="T19:T20"/>
    <mergeCell ref="U19:U20"/>
    <mergeCell ref="V19:V20"/>
    <mergeCell ref="Q1:T2"/>
    <mergeCell ref="D8:I8"/>
    <mergeCell ref="E9:E12"/>
    <mergeCell ref="G9:G12"/>
    <mergeCell ref="Q11:Q13"/>
    <mergeCell ref="R11:R13"/>
    <mergeCell ref="S11:S13"/>
    <mergeCell ref="G100:H100"/>
    <mergeCell ref="H61:I61"/>
    <mergeCell ref="C1:K3"/>
    <mergeCell ref="G91:K91"/>
    <mergeCell ref="E62:F62"/>
    <mergeCell ref="E61:F61"/>
    <mergeCell ref="G96:H96"/>
    <mergeCell ref="G97:H97"/>
    <mergeCell ref="G90:K90"/>
    <mergeCell ref="F42:H42"/>
    <mergeCell ref="F43:H43"/>
    <mergeCell ref="N98:N99"/>
    <mergeCell ref="E70:F70"/>
    <mergeCell ref="E71:F71"/>
    <mergeCell ref="E72:F72"/>
    <mergeCell ref="E66:F66"/>
    <mergeCell ref="G98:H98"/>
    <mergeCell ref="G99:H99"/>
    <mergeCell ref="M70:M72"/>
    <mergeCell ref="E69:F69"/>
    <mergeCell ref="M61:M62"/>
    <mergeCell ref="H13:M16"/>
    <mergeCell ref="H64:I64"/>
    <mergeCell ref="E63:F63"/>
    <mergeCell ref="E64:F64"/>
    <mergeCell ref="E65:F65"/>
    <mergeCell ref="E67:F67"/>
    <mergeCell ref="E68:F68"/>
    <mergeCell ref="F44:H44"/>
    <mergeCell ref="F46:H46"/>
    <mergeCell ref="F45:H45"/>
    <mergeCell ref="H62:I62"/>
    <mergeCell ref="H63:I63"/>
    <mergeCell ref="L35:L36"/>
  </mergeCells>
  <phoneticPr fontId="52" type="noConversion"/>
  <pageMargins left="0.7" right="0.7" top="0.75" bottom="0.75" header="0" footer="0"/>
  <pageSetup paperSize="8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5BFD-5437-45DF-8BD0-1D8589B18445}">
  <dimension ref="A1:W115"/>
  <sheetViews>
    <sheetView topLeftCell="A63" zoomScale="104" workbookViewId="0">
      <selection activeCell="G21" sqref="G21"/>
    </sheetView>
  </sheetViews>
  <sheetFormatPr baseColWidth="10" defaultRowHeight="14.4" x14ac:dyDescent="0.3"/>
  <cols>
    <col min="4" max="5" width="14.21875" style="374" customWidth="1"/>
    <col min="7" max="7" width="17" customWidth="1"/>
    <col min="8" max="8" width="18.44140625" customWidth="1"/>
  </cols>
  <sheetData>
    <row r="1" spans="1:23" x14ac:dyDescent="0.3">
      <c r="A1" t="str">
        <f>"LPRODLBL"</f>
        <v>LPRODLBL</v>
      </c>
      <c r="B1" t="str">
        <f>"LLBLSF"</f>
        <v>LLBLSF</v>
      </c>
      <c r="C1" t="str">
        <f>"LDATEDEP"</f>
        <v>LDATEDEP</v>
      </c>
      <c r="D1" s="388" t="str">
        <f>"LVILLEDEP"</f>
        <v>LVILLEDEP</v>
      </c>
      <c r="E1" s="374" t="str">
        <f>"LVILLERET"</f>
        <v>LVILLERET</v>
      </c>
      <c r="F1" t="str">
        <f>"LDATERET"</f>
        <v>LDATERET</v>
      </c>
      <c r="G1" t="str">
        <f>"LVILLEARR"</f>
        <v>LVILLEARR</v>
      </c>
      <c r="H1" t="str">
        <f>"LPARTNOM"</f>
        <v>LPARTNOM</v>
      </c>
      <c r="I1" t="str">
        <f>"LPARTPNOM"</f>
        <v>LPARTPNOM</v>
      </c>
      <c r="J1" t="str">
        <f>"LPARTSEXE"</f>
        <v>LPARTSEXE</v>
      </c>
      <c r="K1" t="str">
        <f>"LAGEPART"</f>
        <v>LAGEPART</v>
      </c>
      <c r="L1" t="str">
        <f>"LTELPART1"</f>
        <v>LTELPART1</v>
      </c>
      <c r="M1" t="str">
        <f>"LTELPART2"</f>
        <v>LTELPART2</v>
      </c>
      <c r="N1" t="str">
        <f>"LCLINOM"</f>
        <v>LCLINOM</v>
      </c>
      <c r="O1" t="str">
        <f>"LCLIPRENOM"</f>
        <v>LCLIPRENOM</v>
      </c>
      <c r="P1" t="str">
        <f>"LADR1"</f>
        <v>LADR1</v>
      </c>
      <c r="Q1" t="str">
        <f>"LCP"</f>
        <v>LCP</v>
      </c>
      <c r="R1" t="str">
        <f>"LVILLE"</f>
        <v>LVILLE</v>
      </c>
      <c r="S1" t="str">
        <f>"LTELCLI1"</f>
        <v>LTELCLI1</v>
      </c>
      <c r="T1" t="str">
        <f>"LTELCLI2"</f>
        <v>LTELCLI2</v>
      </c>
      <c r="U1" t="str">
        <f>"LSEJDU"</f>
        <v>LSEJDU</v>
      </c>
      <c r="V1" t="str">
        <f>"LSEJAU"</f>
        <v>LSEJAU</v>
      </c>
      <c r="W1" t="str">
        <f>"LCMTDIR"</f>
        <v>LCMTDIR</v>
      </c>
    </row>
    <row r="2" spans="1:23" x14ac:dyDescent="0.3">
      <c r="A2" t="s">
        <v>571</v>
      </c>
      <c r="B2" t="s">
        <v>570</v>
      </c>
      <c r="C2" s="97">
        <v>45872</v>
      </c>
      <c r="D2" s="388" t="s">
        <v>26</v>
      </c>
      <c r="E2" s="388" t="s">
        <v>26</v>
      </c>
      <c r="F2" s="97">
        <v>45879</v>
      </c>
      <c r="G2" t="s">
        <v>490</v>
      </c>
      <c r="H2" t="s">
        <v>1003</v>
      </c>
      <c r="I2" t="s">
        <v>1002</v>
      </c>
      <c r="J2" t="s">
        <v>64</v>
      </c>
      <c r="K2">
        <v>15</v>
      </c>
      <c r="M2" t="s">
        <v>1001</v>
      </c>
      <c r="N2" t="s">
        <v>427</v>
      </c>
      <c r="P2" t="s">
        <v>426</v>
      </c>
      <c r="R2" t="s">
        <v>384</v>
      </c>
      <c r="S2" t="s">
        <v>423</v>
      </c>
      <c r="T2" t="s">
        <v>422</v>
      </c>
      <c r="U2" s="97">
        <v>45872</v>
      </c>
      <c r="V2" s="97">
        <v>45879</v>
      </c>
    </row>
    <row r="3" spans="1:23" x14ac:dyDescent="0.3">
      <c r="A3" t="s">
        <v>571</v>
      </c>
      <c r="B3" t="s">
        <v>570</v>
      </c>
      <c r="C3" s="97">
        <v>45872</v>
      </c>
      <c r="D3" s="388" t="s">
        <v>26</v>
      </c>
      <c r="E3" s="388" t="s">
        <v>26</v>
      </c>
      <c r="F3" s="97">
        <v>45879</v>
      </c>
      <c r="G3" t="s">
        <v>490</v>
      </c>
      <c r="H3" t="s">
        <v>1000</v>
      </c>
      <c r="I3" t="s">
        <v>999</v>
      </c>
      <c r="J3" t="s">
        <v>64</v>
      </c>
      <c r="K3">
        <v>12</v>
      </c>
      <c r="M3" t="s">
        <v>998</v>
      </c>
      <c r="N3" t="s">
        <v>997</v>
      </c>
      <c r="R3" t="s">
        <v>26</v>
      </c>
      <c r="S3" t="s">
        <v>995</v>
      </c>
      <c r="U3" s="97">
        <v>45872</v>
      </c>
      <c r="V3" s="97">
        <v>45879</v>
      </c>
    </row>
    <row r="4" spans="1:23" x14ac:dyDescent="0.3">
      <c r="A4" t="s">
        <v>571</v>
      </c>
      <c r="B4" t="s">
        <v>604</v>
      </c>
      <c r="C4" s="97">
        <v>45872</v>
      </c>
      <c r="D4" s="388" t="s">
        <v>26</v>
      </c>
      <c r="E4" s="388" t="s">
        <v>26</v>
      </c>
      <c r="F4" s="97">
        <v>45886</v>
      </c>
      <c r="G4" t="s">
        <v>490</v>
      </c>
      <c r="H4" t="s">
        <v>983</v>
      </c>
      <c r="I4" t="s">
        <v>584</v>
      </c>
      <c r="J4" t="s">
        <v>64</v>
      </c>
      <c r="K4">
        <v>13</v>
      </c>
      <c r="L4" t="s">
        <v>977</v>
      </c>
      <c r="M4" t="s">
        <v>982</v>
      </c>
      <c r="N4" t="s">
        <v>981</v>
      </c>
      <c r="R4" t="s">
        <v>978</v>
      </c>
      <c r="S4" t="s">
        <v>977</v>
      </c>
      <c r="U4" s="97">
        <v>45872</v>
      </c>
      <c r="V4" s="97">
        <v>45886</v>
      </c>
    </row>
    <row r="5" spans="1:23" x14ac:dyDescent="0.3">
      <c r="A5" t="s">
        <v>571</v>
      </c>
      <c r="B5" t="s">
        <v>604</v>
      </c>
      <c r="C5" s="97">
        <v>45872</v>
      </c>
      <c r="D5" s="388" t="s">
        <v>17</v>
      </c>
      <c r="E5" s="388" t="s">
        <v>17</v>
      </c>
      <c r="F5" s="97">
        <v>45886</v>
      </c>
      <c r="G5" t="s">
        <v>490</v>
      </c>
      <c r="H5" t="s">
        <v>944</v>
      </c>
      <c r="I5" t="s">
        <v>943</v>
      </c>
      <c r="J5" t="s">
        <v>129</v>
      </c>
      <c r="K5">
        <v>14</v>
      </c>
      <c r="M5" t="s">
        <v>942</v>
      </c>
      <c r="N5" t="s">
        <v>941</v>
      </c>
      <c r="P5" t="s">
        <v>940</v>
      </c>
      <c r="R5" t="s">
        <v>937</v>
      </c>
      <c r="S5" t="s">
        <v>936</v>
      </c>
      <c r="T5" t="s">
        <v>935</v>
      </c>
      <c r="U5" s="97">
        <v>45872</v>
      </c>
      <c r="V5" s="97">
        <v>45886</v>
      </c>
      <c r="W5" t="s">
        <v>934</v>
      </c>
    </row>
    <row r="6" spans="1:23" x14ac:dyDescent="0.3">
      <c r="A6" t="s">
        <v>571</v>
      </c>
      <c r="B6" t="s">
        <v>684</v>
      </c>
      <c r="C6" s="97">
        <v>45872</v>
      </c>
      <c r="D6" s="388" t="s">
        <v>195</v>
      </c>
      <c r="E6" s="388" t="s">
        <v>195</v>
      </c>
      <c r="F6" s="97">
        <v>45879</v>
      </c>
      <c r="G6" t="s">
        <v>490</v>
      </c>
      <c r="H6" t="s">
        <v>912</v>
      </c>
      <c r="I6" t="s">
        <v>911</v>
      </c>
      <c r="J6" t="s">
        <v>64</v>
      </c>
      <c r="K6">
        <v>10</v>
      </c>
      <c r="L6">
        <v>681225166</v>
      </c>
      <c r="M6">
        <v>681225166</v>
      </c>
      <c r="N6" t="s">
        <v>910</v>
      </c>
      <c r="O6" t="s">
        <v>909</v>
      </c>
      <c r="P6" t="s">
        <v>908</v>
      </c>
      <c r="R6" t="s">
        <v>906</v>
      </c>
      <c r="S6">
        <v>681225166</v>
      </c>
      <c r="T6">
        <v>681225166</v>
      </c>
      <c r="U6" s="97">
        <v>45872</v>
      </c>
      <c r="V6" s="97">
        <v>45879</v>
      </c>
    </row>
    <row r="7" spans="1:23" x14ac:dyDescent="0.3">
      <c r="A7" t="s">
        <v>571</v>
      </c>
      <c r="B7" t="s">
        <v>684</v>
      </c>
      <c r="C7" s="97">
        <v>45872</v>
      </c>
      <c r="D7" s="396" t="s">
        <v>16</v>
      </c>
      <c r="E7" s="395" t="s">
        <v>16</v>
      </c>
      <c r="F7" s="97">
        <v>45879</v>
      </c>
      <c r="G7" t="s">
        <v>490</v>
      </c>
      <c r="H7" t="s">
        <v>861</v>
      </c>
      <c r="I7" t="s">
        <v>242</v>
      </c>
      <c r="J7" t="s">
        <v>64</v>
      </c>
      <c r="K7">
        <v>8</v>
      </c>
      <c r="L7" t="s">
        <v>829</v>
      </c>
      <c r="M7" t="s">
        <v>860</v>
      </c>
      <c r="N7" t="s">
        <v>832</v>
      </c>
      <c r="P7" t="s">
        <v>831</v>
      </c>
      <c r="R7" t="s">
        <v>16</v>
      </c>
      <c r="S7" t="s">
        <v>829</v>
      </c>
      <c r="U7" s="97">
        <v>45872</v>
      </c>
      <c r="V7" s="97">
        <v>45879</v>
      </c>
    </row>
    <row r="8" spans="1:23" x14ac:dyDescent="0.3">
      <c r="A8" t="s">
        <v>571</v>
      </c>
      <c r="B8" t="s">
        <v>604</v>
      </c>
      <c r="C8" s="97">
        <v>45872</v>
      </c>
      <c r="D8" s="396" t="s">
        <v>16</v>
      </c>
      <c r="E8" s="395" t="s">
        <v>16</v>
      </c>
      <c r="F8" s="97">
        <v>45886</v>
      </c>
      <c r="G8" t="s">
        <v>490</v>
      </c>
      <c r="H8" t="s">
        <v>847</v>
      </c>
      <c r="I8" t="s">
        <v>846</v>
      </c>
      <c r="J8" t="s">
        <v>129</v>
      </c>
      <c r="K8">
        <v>15</v>
      </c>
      <c r="L8" t="s">
        <v>824</v>
      </c>
      <c r="M8" t="s">
        <v>823</v>
      </c>
      <c r="N8" t="s">
        <v>822</v>
      </c>
      <c r="P8" t="s">
        <v>821</v>
      </c>
      <c r="R8" t="s">
        <v>16</v>
      </c>
      <c r="S8" t="s">
        <v>819</v>
      </c>
      <c r="U8" s="97">
        <v>45872</v>
      </c>
      <c r="V8" s="97">
        <v>45886</v>
      </c>
    </row>
    <row r="9" spans="1:23" x14ac:dyDescent="0.3">
      <c r="A9" t="s">
        <v>571</v>
      </c>
      <c r="B9" t="s">
        <v>604</v>
      </c>
      <c r="C9" s="97">
        <v>45872</v>
      </c>
      <c r="D9" s="396" t="s">
        <v>16</v>
      </c>
      <c r="E9" s="395" t="s">
        <v>16</v>
      </c>
      <c r="F9" s="97">
        <v>45886</v>
      </c>
      <c r="G9" t="s">
        <v>490</v>
      </c>
      <c r="H9" t="s">
        <v>845</v>
      </c>
      <c r="I9" t="s">
        <v>844</v>
      </c>
      <c r="J9" t="s">
        <v>64</v>
      </c>
      <c r="K9">
        <v>14</v>
      </c>
      <c r="L9" t="s">
        <v>824</v>
      </c>
      <c r="M9" t="s">
        <v>823</v>
      </c>
      <c r="N9" t="s">
        <v>822</v>
      </c>
      <c r="P9" t="s">
        <v>821</v>
      </c>
      <c r="R9" t="s">
        <v>16</v>
      </c>
      <c r="S9" t="s">
        <v>819</v>
      </c>
      <c r="U9" s="97">
        <v>45872</v>
      </c>
      <c r="V9" s="97">
        <v>45886</v>
      </c>
    </row>
    <row r="10" spans="1:23" x14ac:dyDescent="0.3">
      <c r="A10" t="s">
        <v>571</v>
      </c>
      <c r="B10" t="s">
        <v>604</v>
      </c>
      <c r="C10" s="97">
        <v>45872</v>
      </c>
      <c r="D10" s="396" t="s">
        <v>16</v>
      </c>
      <c r="E10" s="395" t="s">
        <v>16</v>
      </c>
      <c r="F10" s="97">
        <v>45886</v>
      </c>
      <c r="G10" t="s">
        <v>490</v>
      </c>
      <c r="H10" t="s">
        <v>816</v>
      </c>
      <c r="I10" t="s">
        <v>815</v>
      </c>
      <c r="J10" t="s">
        <v>64</v>
      </c>
      <c r="K10">
        <v>16</v>
      </c>
      <c r="L10" t="s">
        <v>809</v>
      </c>
      <c r="M10" t="s">
        <v>814</v>
      </c>
      <c r="N10" t="s">
        <v>813</v>
      </c>
      <c r="R10" t="s">
        <v>810</v>
      </c>
      <c r="S10" t="s">
        <v>809</v>
      </c>
      <c r="U10" s="97">
        <v>45872</v>
      </c>
      <c r="V10" s="97">
        <v>45886</v>
      </c>
    </row>
    <row r="11" spans="1:23" x14ac:dyDescent="0.3">
      <c r="A11" t="s">
        <v>571</v>
      </c>
      <c r="B11" t="s">
        <v>604</v>
      </c>
      <c r="C11" s="97">
        <v>45872</v>
      </c>
      <c r="D11" s="388" t="s">
        <v>63</v>
      </c>
      <c r="E11" s="395" t="s">
        <v>63</v>
      </c>
      <c r="F11" s="97">
        <v>45886</v>
      </c>
      <c r="G11" t="s">
        <v>490</v>
      </c>
      <c r="H11" t="s">
        <v>778</v>
      </c>
      <c r="I11" t="s">
        <v>777</v>
      </c>
      <c r="J11" t="s">
        <v>129</v>
      </c>
      <c r="K11">
        <v>13</v>
      </c>
      <c r="M11" t="s">
        <v>776</v>
      </c>
      <c r="N11" t="s">
        <v>775</v>
      </c>
      <c r="R11" t="s">
        <v>772</v>
      </c>
      <c r="S11" t="s">
        <v>771</v>
      </c>
      <c r="U11" s="97">
        <v>45872</v>
      </c>
      <c r="V11" s="97">
        <v>45886</v>
      </c>
    </row>
    <row r="12" spans="1:23" x14ac:dyDescent="0.3">
      <c r="A12" t="s">
        <v>571</v>
      </c>
      <c r="B12" t="s">
        <v>604</v>
      </c>
      <c r="C12" s="97">
        <v>45872</v>
      </c>
      <c r="D12" s="388" t="s">
        <v>63</v>
      </c>
      <c r="E12" s="395" t="s">
        <v>63</v>
      </c>
      <c r="F12" s="97">
        <v>45886</v>
      </c>
      <c r="G12" t="s">
        <v>490</v>
      </c>
      <c r="H12" t="s">
        <v>769</v>
      </c>
      <c r="I12" t="s">
        <v>768</v>
      </c>
      <c r="J12" t="s">
        <v>64</v>
      </c>
      <c r="K12">
        <v>16</v>
      </c>
      <c r="L12" t="s">
        <v>767</v>
      </c>
      <c r="M12" t="s">
        <v>766</v>
      </c>
      <c r="N12" t="s">
        <v>765</v>
      </c>
      <c r="P12" t="s">
        <v>764</v>
      </c>
      <c r="R12" t="s">
        <v>761</v>
      </c>
      <c r="S12" t="s">
        <v>760</v>
      </c>
      <c r="U12" s="97">
        <v>45872</v>
      </c>
      <c r="V12" s="97">
        <v>45886</v>
      </c>
    </row>
    <row r="13" spans="1:23" x14ac:dyDescent="0.3">
      <c r="A13" t="s">
        <v>571</v>
      </c>
      <c r="B13" t="s">
        <v>604</v>
      </c>
      <c r="C13" s="97">
        <v>45872</v>
      </c>
      <c r="D13" s="388" t="s">
        <v>63</v>
      </c>
      <c r="E13" s="395" t="s">
        <v>63</v>
      </c>
      <c r="F13" s="97">
        <v>45886</v>
      </c>
      <c r="G13" t="s">
        <v>490</v>
      </c>
      <c r="H13" t="s">
        <v>750</v>
      </c>
      <c r="I13" t="s">
        <v>749</v>
      </c>
      <c r="J13" t="s">
        <v>64</v>
      </c>
      <c r="K13">
        <v>17</v>
      </c>
      <c r="L13">
        <v>679932315</v>
      </c>
      <c r="M13">
        <v>665500937</v>
      </c>
      <c r="N13" t="s">
        <v>744</v>
      </c>
      <c r="R13" t="s">
        <v>742</v>
      </c>
      <c r="S13" t="s">
        <v>741</v>
      </c>
      <c r="T13" t="s">
        <v>740</v>
      </c>
      <c r="U13" s="97">
        <v>45872</v>
      </c>
      <c r="V13" s="97">
        <v>45886</v>
      </c>
    </row>
    <row r="14" spans="1:23" x14ac:dyDescent="0.3">
      <c r="A14" t="s">
        <v>571</v>
      </c>
      <c r="B14" t="s">
        <v>604</v>
      </c>
      <c r="C14" s="97">
        <v>45872</v>
      </c>
      <c r="D14" s="388" t="s">
        <v>63</v>
      </c>
      <c r="E14" s="395" t="s">
        <v>63</v>
      </c>
      <c r="F14" s="97">
        <v>45886</v>
      </c>
      <c r="G14" t="s">
        <v>490</v>
      </c>
      <c r="H14" t="s">
        <v>748</v>
      </c>
      <c r="I14" t="s">
        <v>747</v>
      </c>
      <c r="J14" t="s">
        <v>64</v>
      </c>
      <c r="K14">
        <v>17</v>
      </c>
      <c r="L14">
        <v>679932315</v>
      </c>
      <c r="M14">
        <v>665500937</v>
      </c>
      <c r="N14" t="s">
        <v>744</v>
      </c>
      <c r="R14" t="s">
        <v>742</v>
      </c>
      <c r="S14" t="s">
        <v>741</v>
      </c>
      <c r="T14" t="s">
        <v>740</v>
      </c>
      <c r="U14" s="97">
        <v>45872</v>
      </c>
      <c r="V14" s="97">
        <v>45886</v>
      </c>
    </row>
    <row r="15" spans="1:23" x14ac:dyDescent="0.3">
      <c r="A15" t="s">
        <v>571</v>
      </c>
      <c r="B15" t="s">
        <v>604</v>
      </c>
      <c r="C15" s="97">
        <v>45872</v>
      </c>
      <c r="D15" s="388" t="s">
        <v>63</v>
      </c>
      <c r="E15" s="395" t="s">
        <v>63</v>
      </c>
      <c r="F15" s="97">
        <v>45886</v>
      </c>
      <c r="G15" t="s">
        <v>490</v>
      </c>
      <c r="H15" t="s">
        <v>746</v>
      </c>
      <c r="I15" t="s">
        <v>745</v>
      </c>
      <c r="J15" t="s">
        <v>64</v>
      </c>
      <c r="K15">
        <v>16</v>
      </c>
      <c r="L15">
        <v>679932315</v>
      </c>
      <c r="M15">
        <v>665500937</v>
      </c>
      <c r="N15" t="s">
        <v>744</v>
      </c>
      <c r="R15" t="s">
        <v>742</v>
      </c>
      <c r="S15" t="s">
        <v>741</v>
      </c>
      <c r="T15" t="s">
        <v>740</v>
      </c>
      <c r="U15" s="97">
        <v>45872</v>
      </c>
      <c r="V15" s="97">
        <v>45886</v>
      </c>
    </row>
    <row r="16" spans="1:23" x14ac:dyDescent="0.3">
      <c r="A16" t="s">
        <v>571</v>
      </c>
      <c r="B16" t="s">
        <v>604</v>
      </c>
      <c r="C16" s="97">
        <v>45872</v>
      </c>
      <c r="D16" s="388" t="s">
        <v>63</v>
      </c>
      <c r="E16" s="395" t="s">
        <v>63</v>
      </c>
      <c r="F16" s="97">
        <v>45886</v>
      </c>
      <c r="G16" t="s">
        <v>490</v>
      </c>
      <c r="H16" t="s">
        <v>738</v>
      </c>
      <c r="I16" t="s">
        <v>497</v>
      </c>
      <c r="J16" t="s">
        <v>64</v>
      </c>
      <c r="K16">
        <v>14</v>
      </c>
      <c r="M16" t="s">
        <v>734</v>
      </c>
      <c r="N16" t="s">
        <v>737</v>
      </c>
      <c r="O16" t="s">
        <v>319</v>
      </c>
      <c r="R16" t="s">
        <v>735</v>
      </c>
      <c r="T16" t="s">
        <v>734</v>
      </c>
      <c r="U16" s="97">
        <v>45872</v>
      </c>
      <c r="V16" s="97">
        <v>45886</v>
      </c>
    </row>
    <row r="17" spans="1:23" x14ac:dyDescent="0.3">
      <c r="A17" t="s">
        <v>571</v>
      </c>
      <c r="B17" t="s">
        <v>604</v>
      </c>
      <c r="C17" s="97">
        <v>45872</v>
      </c>
      <c r="D17" s="388" t="s">
        <v>63</v>
      </c>
      <c r="E17" s="395" t="s">
        <v>63</v>
      </c>
      <c r="F17" s="97">
        <v>45886</v>
      </c>
      <c r="G17" t="s">
        <v>490</v>
      </c>
      <c r="H17" t="s">
        <v>732</v>
      </c>
      <c r="I17" t="s">
        <v>731</v>
      </c>
      <c r="J17" t="s">
        <v>64</v>
      </c>
      <c r="K17">
        <v>14</v>
      </c>
      <c r="M17" t="s">
        <v>727</v>
      </c>
      <c r="N17" t="s">
        <v>730</v>
      </c>
      <c r="R17" t="s">
        <v>728</v>
      </c>
      <c r="T17" t="s">
        <v>727</v>
      </c>
      <c r="U17" s="97">
        <v>45872</v>
      </c>
      <c r="V17" s="97">
        <v>45886</v>
      </c>
    </row>
    <row r="18" spans="1:23" x14ac:dyDescent="0.3">
      <c r="A18" t="s">
        <v>571</v>
      </c>
      <c r="B18" t="s">
        <v>570</v>
      </c>
      <c r="C18" s="97">
        <v>45872</v>
      </c>
      <c r="D18" s="388" t="s">
        <v>138</v>
      </c>
      <c r="E18" s="374" t="s">
        <v>138</v>
      </c>
      <c r="F18" s="97">
        <v>45879</v>
      </c>
      <c r="G18" t="s">
        <v>490</v>
      </c>
      <c r="H18" t="s">
        <v>692</v>
      </c>
      <c r="I18" t="s">
        <v>691</v>
      </c>
      <c r="J18" t="s">
        <v>64</v>
      </c>
      <c r="K18">
        <v>14</v>
      </c>
      <c r="L18" t="s">
        <v>686</v>
      </c>
      <c r="N18" t="s">
        <v>690</v>
      </c>
      <c r="O18" t="s">
        <v>689</v>
      </c>
      <c r="R18" t="s">
        <v>687</v>
      </c>
      <c r="S18" t="s">
        <v>686</v>
      </c>
      <c r="U18" s="97">
        <v>45872</v>
      </c>
      <c r="V18" s="97">
        <v>45879</v>
      </c>
    </row>
    <row r="19" spans="1:23" x14ac:dyDescent="0.3">
      <c r="A19" t="s">
        <v>571</v>
      </c>
      <c r="B19" t="s">
        <v>684</v>
      </c>
      <c r="C19" s="97">
        <v>45872</v>
      </c>
      <c r="D19" s="388" t="s">
        <v>138</v>
      </c>
      <c r="E19" s="374" t="s">
        <v>138</v>
      </c>
      <c r="F19" s="97">
        <v>45879</v>
      </c>
      <c r="G19" t="s">
        <v>490</v>
      </c>
      <c r="H19" t="s">
        <v>683</v>
      </c>
      <c r="I19" t="s">
        <v>497</v>
      </c>
      <c r="J19" t="s">
        <v>64</v>
      </c>
      <c r="K19">
        <v>10</v>
      </c>
      <c r="M19" t="s">
        <v>679</v>
      </c>
      <c r="N19" t="s">
        <v>683</v>
      </c>
      <c r="O19" t="s">
        <v>682</v>
      </c>
      <c r="R19" t="s">
        <v>680</v>
      </c>
      <c r="T19" t="s">
        <v>679</v>
      </c>
      <c r="U19" s="97">
        <v>45872</v>
      </c>
      <c r="V19" s="97">
        <v>45879</v>
      </c>
    </row>
    <row r="20" spans="1:23" x14ac:dyDescent="0.3">
      <c r="A20" t="s">
        <v>571</v>
      </c>
      <c r="B20" t="s">
        <v>604</v>
      </c>
      <c r="C20" s="97">
        <v>45872</v>
      </c>
      <c r="D20" s="388" t="s">
        <v>138</v>
      </c>
      <c r="E20" s="374" t="s">
        <v>138</v>
      </c>
      <c r="F20" s="97">
        <v>45886</v>
      </c>
      <c r="G20" t="s">
        <v>490</v>
      </c>
      <c r="H20" t="s">
        <v>618</v>
      </c>
      <c r="I20" t="s">
        <v>619</v>
      </c>
      <c r="J20" t="s">
        <v>129</v>
      </c>
      <c r="K20">
        <v>15</v>
      </c>
      <c r="L20">
        <v>393396797262</v>
      </c>
      <c r="M20">
        <v>393396797262</v>
      </c>
      <c r="N20" t="s">
        <v>617</v>
      </c>
      <c r="O20" t="s">
        <v>616</v>
      </c>
      <c r="R20" t="s">
        <v>614</v>
      </c>
      <c r="S20">
        <v>393396797262</v>
      </c>
      <c r="T20">
        <v>393396797262</v>
      </c>
      <c r="U20" s="97">
        <v>45872</v>
      </c>
      <c r="V20" s="97">
        <v>45886</v>
      </c>
    </row>
    <row r="21" spans="1:23" x14ac:dyDescent="0.3">
      <c r="A21" t="s">
        <v>571</v>
      </c>
      <c r="B21" t="s">
        <v>604</v>
      </c>
      <c r="C21" s="97">
        <v>45872</v>
      </c>
      <c r="D21" s="388" t="s">
        <v>138</v>
      </c>
      <c r="E21" s="374" t="s">
        <v>138</v>
      </c>
      <c r="F21" s="97">
        <v>45886</v>
      </c>
      <c r="G21" t="s">
        <v>490</v>
      </c>
      <c r="H21" t="s">
        <v>618</v>
      </c>
      <c r="I21" t="s">
        <v>516</v>
      </c>
      <c r="J21" t="s">
        <v>64</v>
      </c>
      <c r="K21">
        <v>13</v>
      </c>
      <c r="L21">
        <v>393396797262</v>
      </c>
      <c r="M21">
        <v>393396797262</v>
      </c>
      <c r="N21" t="s">
        <v>617</v>
      </c>
      <c r="O21" t="s">
        <v>616</v>
      </c>
      <c r="R21" t="s">
        <v>614</v>
      </c>
      <c r="S21">
        <v>393396797262</v>
      </c>
      <c r="T21">
        <v>393396797262</v>
      </c>
      <c r="U21" s="97">
        <v>45872</v>
      </c>
      <c r="V21" s="97">
        <v>45886</v>
      </c>
    </row>
    <row r="22" spans="1:23" x14ac:dyDescent="0.3">
      <c r="A22" t="s">
        <v>571</v>
      </c>
      <c r="B22" t="s">
        <v>604</v>
      </c>
      <c r="C22" s="97">
        <v>45872</v>
      </c>
      <c r="D22" s="388" t="s">
        <v>138</v>
      </c>
      <c r="E22" s="374" t="s">
        <v>138</v>
      </c>
      <c r="F22" s="97">
        <v>45886</v>
      </c>
      <c r="G22" t="s">
        <v>490</v>
      </c>
      <c r="H22" t="s">
        <v>602</v>
      </c>
      <c r="I22" t="s">
        <v>603</v>
      </c>
      <c r="J22" t="s">
        <v>64</v>
      </c>
      <c r="K22">
        <v>13</v>
      </c>
      <c r="L22">
        <v>670931231</v>
      </c>
      <c r="M22">
        <v>768815435</v>
      </c>
      <c r="N22" t="s">
        <v>602</v>
      </c>
      <c r="O22" t="s">
        <v>601</v>
      </c>
      <c r="R22" t="s">
        <v>599</v>
      </c>
      <c r="S22">
        <v>670931231</v>
      </c>
      <c r="T22">
        <v>768815435</v>
      </c>
      <c r="U22" s="97">
        <v>45872</v>
      </c>
      <c r="V22" s="97">
        <v>45886</v>
      </c>
    </row>
    <row r="23" spans="1:23" x14ac:dyDescent="0.3">
      <c r="A23" t="s">
        <v>571</v>
      </c>
      <c r="B23" t="s">
        <v>570</v>
      </c>
      <c r="C23" s="97">
        <v>45872</v>
      </c>
      <c r="D23" s="388" t="s">
        <v>74</v>
      </c>
      <c r="E23" s="374" t="s">
        <v>74</v>
      </c>
      <c r="F23" s="97">
        <v>45879</v>
      </c>
      <c r="G23" t="s">
        <v>490</v>
      </c>
      <c r="H23" t="s">
        <v>587</v>
      </c>
      <c r="I23" t="s">
        <v>586</v>
      </c>
      <c r="J23" t="s">
        <v>129</v>
      </c>
      <c r="K23">
        <v>12</v>
      </c>
      <c r="L23" t="s">
        <v>582</v>
      </c>
      <c r="N23" t="s">
        <v>585</v>
      </c>
      <c r="O23" t="s">
        <v>584</v>
      </c>
      <c r="R23" t="s">
        <v>564</v>
      </c>
      <c r="S23" t="s">
        <v>582</v>
      </c>
      <c r="U23" s="97">
        <v>45872</v>
      </c>
      <c r="V23" s="97">
        <v>45879</v>
      </c>
      <c r="W23" t="s">
        <v>581</v>
      </c>
    </row>
    <row r="24" spans="1:23" x14ac:dyDescent="0.3">
      <c r="A24" t="s">
        <v>571</v>
      </c>
      <c r="B24" t="s">
        <v>570</v>
      </c>
      <c r="C24" s="97">
        <v>45872</v>
      </c>
      <c r="D24" s="388" t="s">
        <v>74</v>
      </c>
      <c r="E24" s="374" t="s">
        <v>74</v>
      </c>
      <c r="F24" s="97">
        <v>45879</v>
      </c>
      <c r="G24" t="s">
        <v>490</v>
      </c>
      <c r="H24" t="s">
        <v>579</v>
      </c>
      <c r="I24" t="s">
        <v>578</v>
      </c>
      <c r="J24" t="s">
        <v>129</v>
      </c>
      <c r="K24">
        <v>12</v>
      </c>
      <c r="L24" t="s">
        <v>574</v>
      </c>
      <c r="N24" t="s">
        <v>577</v>
      </c>
      <c r="O24" t="s">
        <v>576</v>
      </c>
      <c r="R24" t="s">
        <v>564</v>
      </c>
      <c r="S24" t="s">
        <v>574</v>
      </c>
      <c r="U24" s="97">
        <v>45872</v>
      </c>
      <c r="V24" s="97">
        <v>45879</v>
      </c>
      <c r="W24" t="s">
        <v>573</v>
      </c>
    </row>
    <row r="25" spans="1:23" x14ac:dyDescent="0.3">
      <c r="A25" t="s">
        <v>571</v>
      </c>
      <c r="B25" t="s">
        <v>570</v>
      </c>
      <c r="C25" s="97">
        <v>45872</v>
      </c>
      <c r="D25" s="388" t="s">
        <v>74</v>
      </c>
      <c r="E25" s="374" t="s">
        <v>74</v>
      </c>
      <c r="F25" s="97">
        <v>45879</v>
      </c>
      <c r="G25" t="s">
        <v>490</v>
      </c>
      <c r="H25" t="s">
        <v>569</v>
      </c>
      <c r="I25" t="s">
        <v>568</v>
      </c>
      <c r="J25" t="s">
        <v>129</v>
      </c>
      <c r="K25">
        <v>12</v>
      </c>
      <c r="M25" t="s">
        <v>563</v>
      </c>
      <c r="N25" t="s">
        <v>567</v>
      </c>
      <c r="O25" t="s">
        <v>221</v>
      </c>
      <c r="R25" t="s">
        <v>564</v>
      </c>
      <c r="T25" t="s">
        <v>563</v>
      </c>
      <c r="U25" s="97">
        <v>45872</v>
      </c>
      <c r="V25" s="97">
        <v>45879</v>
      </c>
      <c r="W25" t="s">
        <v>562</v>
      </c>
    </row>
    <row r="26" spans="1:23" x14ac:dyDescent="0.3">
      <c r="A26" t="s">
        <v>571</v>
      </c>
      <c r="B26" t="s">
        <v>604</v>
      </c>
      <c r="C26" s="97">
        <v>45872</v>
      </c>
      <c r="D26" s="394" t="s">
        <v>27</v>
      </c>
      <c r="E26" s="394" t="s">
        <v>27</v>
      </c>
      <c r="F26" s="97">
        <v>45886</v>
      </c>
      <c r="G26" t="s">
        <v>571</v>
      </c>
      <c r="H26" s="104" t="s">
        <v>1305</v>
      </c>
      <c r="I26" s="104" t="s">
        <v>1332</v>
      </c>
      <c r="J26" s="112">
        <v>40178</v>
      </c>
      <c r="K26" s="104">
        <v>15</v>
      </c>
      <c r="L26" s="104" t="s">
        <v>64</v>
      </c>
      <c r="M26" s="104" t="s">
        <v>1331</v>
      </c>
      <c r="N26" s="104" t="s">
        <v>1330</v>
      </c>
      <c r="O26" s="102" t="s">
        <v>1329</v>
      </c>
      <c r="P26" s="103" t="s">
        <v>1328</v>
      </c>
      <c r="Q26" s="104" t="s">
        <v>1286</v>
      </c>
      <c r="R26" s="103" t="s">
        <v>1285</v>
      </c>
      <c r="S26" s="102" t="s">
        <v>1284</v>
      </c>
    </row>
    <row r="27" spans="1:23" x14ac:dyDescent="0.3">
      <c r="A27" t="s">
        <v>571</v>
      </c>
      <c r="B27" t="s">
        <v>604</v>
      </c>
      <c r="C27" s="97">
        <v>45872</v>
      </c>
      <c r="D27" s="394" t="s">
        <v>27</v>
      </c>
      <c r="E27" s="394" t="s">
        <v>27</v>
      </c>
      <c r="F27" s="97">
        <v>45886</v>
      </c>
      <c r="G27" t="s">
        <v>571</v>
      </c>
      <c r="H27" s="104" t="s">
        <v>1327</v>
      </c>
      <c r="I27" s="104" t="s">
        <v>1326</v>
      </c>
      <c r="J27" s="112">
        <v>40070</v>
      </c>
      <c r="K27" s="104">
        <v>15</v>
      </c>
      <c r="L27" s="104" t="s">
        <v>70</v>
      </c>
      <c r="M27" s="104" t="s">
        <v>1325</v>
      </c>
      <c r="N27" s="104" t="s">
        <v>1324</v>
      </c>
      <c r="O27" s="110" t="s">
        <v>1323</v>
      </c>
      <c r="P27" s="103" t="s">
        <v>1322</v>
      </c>
      <c r="Q27" s="104" t="s">
        <v>1321</v>
      </c>
      <c r="R27" s="103" t="s">
        <v>1320</v>
      </c>
      <c r="S27" s="116" t="s">
        <v>1319</v>
      </c>
    </row>
    <row r="28" spans="1:23" x14ac:dyDescent="0.3">
      <c r="A28" t="s">
        <v>571</v>
      </c>
      <c r="B28" t="s">
        <v>570</v>
      </c>
      <c r="C28" s="97">
        <v>45872</v>
      </c>
      <c r="D28" s="388" t="s">
        <v>74</v>
      </c>
      <c r="E28" s="374" t="s">
        <v>74</v>
      </c>
      <c r="F28" s="382">
        <v>45879</v>
      </c>
      <c r="G28" t="s">
        <v>571</v>
      </c>
      <c r="H28" s="104" t="s">
        <v>108</v>
      </c>
      <c r="I28" s="104" t="s">
        <v>107</v>
      </c>
      <c r="J28" s="112">
        <v>41124</v>
      </c>
      <c r="K28" s="104">
        <v>12</v>
      </c>
      <c r="L28" s="111" t="s">
        <v>70</v>
      </c>
      <c r="M28" s="104" t="s">
        <v>106</v>
      </c>
      <c r="N28" s="104" t="s">
        <v>105</v>
      </c>
      <c r="O28" s="102" t="s">
        <v>104</v>
      </c>
      <c r="P28" s="103" t="s">
        <v>103</v>
      </c>
      <c r="R28" s="103" t="s">
        <v>101</v>
      </c>
      <c r="S28" s="102" t="s">
        <v>100</v>
      </c>
    </row>
    <row r="29" spans="1:23" x14ac:dyDescent="0.3">
      <c r="A29" t="s">
        <v>571</v>
      </c>
      <c r="B29" t="s">
        <v>604</v>
      </c>
      <c r="C29" s="97">
        <v>45872</v>
      </c>
      <c r="D29" s="388" t="s">
        <v>74</v>
      </c>
      <c r="E29" s="374" t="s">
        <v>74</v>
      </c>
      <c r="F29" s="97">
        <v>45886</v>
      </c>
      <c r="G29" t="s">
        <v>571</v>
      </c>
      <c r="H29" s="104" t="s">
        <v>1199</v>
      </c>
      <c r="I29" s="104" t="s">
        <v>1002</v>
      </c>
      <c r="J29" s="112">
        <v>40417</v>
      </c>
      <c r="K29" s="104">
        <v>14</v>
      </c>
      <c r="L29" s="104" t="s">
        <v>64</v>
      </c>
      <c r="M29" s="104" t="s">
        <v>1198</v>
      </c>
      <c r="N29" s="104" t="s">
        <v>1197</v>
      </c>
      <c r="O29" s="110" t="s">
        <v>1196</v>
      </c>
      <c r="P29" s="103" t="s">
        <v>1195</v>
      </c>
      <c r="R29" s="103" t="s">
        <v>1194</v>
      </c>
      <c r="S29" s="116"/>
    </row>
    <row r="30" spans="1:23" x14ac:dyDescent="0.3">
      <c r="A30" t="s">
        <v>571</v>
      </c>
      <c r="B30" t="s">
        <v>604</v>
      </c>
      <c r="C30" s="97">
        <v>45872</v>
      </c>
      <c r="D30" s="388" t="s">
        <v>74</v>
      </c>
      <c r="E30" s="374" t="s">
        <v>74</v>
      </c>
      <c r="F30" s="97">
        <v>45886</v>
      </c>
      <c r="G30" t="s">
        <v>571</v>
      </c>
      <c r="H30" s="104" t="s">
        <v>1193</v>
      </c>
      <c r="I30" s="104" t="s">
        <v>407</v>
      </c>
      <c r="J30" s="112">
        <v>39837</v>
      </c>
      <c r="K30" s="104">
        <v>16</v>
      </c>
      <c r="L30" s="104" t="s">
        <v>70</v>
      </c>
      <c r="M30" s="104" t="s">
        <v>1192</v>
      </c>
      <c r="N30" s="104" t="s">
        <v>1191</v>
      </c>
      <c r="O30" s="110" t="s">
        <v>1190</v>
      </c>
      <c r="P30" s="103" t="s">
        <v>1189</v>
      </c>
      <c r="R30" s="420"/>
      <c r="S30" s="419" t="s">
        <v>459</v>
      </c>
    </row>
    <row r="31" spans="1:23" x14ac:dyDescent="0.3">
      <c r="A31" t="s">
        <v>571</v>
      </c>
      <c r="B31" t="s">
        <v>604</v>
      </c>
      <c r="C31" s="97">
        <v>45872</v>
      </c>
      <c r="D31" s="388" t="s">
        <v>74</v>
      </c>
      <c r="E31" s="374" t="s">
        <v>74</v>
      </c>
      <c r="F31" s="97">
        <v>45886</v>
      </c>
      <c r="G31" t="s">
        <v>571</v>
      </c>
      <c r="H31" s="417" t="s">
        <v>1188</v>
      </c>
      <c r="I31" s="417" t="s">
        <v>1187</v>
      </c>
      <c r="J31" s="418">
        <v>39841</v>
      </c>
      <c r="K31" s="417">
        <v>16</v>
      </c>
      <c r="L31" s="417" t="s">
        <v>64</v>
      </c>
      <c r="M31" s="417" t="s">
        <v>1186</v>
      </c>
      <c r="N31" s="417" t="s">
        <v>1185</v>
      </c>
      <c r="O31" s="102" t="s">
        <v>1184</v>
      </c>
      <c r="P31" s="416" t="s">
        <v>1183</v>
      </c>
      <c r="R31" s="416" t="s">
        <v>1145</v>
      </c>
      <c r="S31" s="102" t="s">
        <v>1170</v>
      </c>
    </row>
    <row r="32" spans="1:23" x14ac:dyDescent="0.3">
      <c r="A32" t="s">
        <v>571</v>
      </c>
      <c r="B32" t="s">
        <v>684</v>
      </c>
      <c r="C32" s="97">
        <v>45872</v>
      </c>
      <c r="D32" s="388" t="s">
        <v>74</v>
      </c>
      <c r="E32" s="388" t="s">
        <v>74</v>
      </c>
      <c r="F32" s="97">
        <v>45879</v>
      </c>
      <c r="G32" t="s">
        <v>571</v>
      </c>
      <c r="H32" s="104" t="s">
        <v>74</v>
      </c>
      <c r="I32" s="104" t="s">
        <v>1205</v>
      </c>
      <c r="J32" s="112" t="s">
        <v>1358</v>
      </c>
      <c r="K32" s="104">
        <v>42477</v>
      </c>
      <c r="L32" s="111">
        <v>9</v>
      </c>
      <c r="M32" s="104" t="s">
        <v>64</v>
      </c>
      <c r="N32" s="104" t="s">
        <v>1204</v>
      </c>
      <c r="O32" s="102" t="s">
        <v>1203</v>
      </c>
      <c r="P32" s="103" t="s">
        <v>1202</v>
      </c>
      <c r="Q32" t="s">
        <v>1201</v>
      </c>
      <c r="R32" s="116" t="s">
        <v>1357</v>
      </c>
      <c r="S32" t="s">
        <v>1194</v>
      </c>
      <c r="T32" t="s">
        <v>1200</v>
      </c>
    </row>
    <row r="33" spans="1:22" x14ac:dyDescent="0.3">
      <c r="A33" t="s">
        <v>571</v>
      </c>
      <c r="B33" t="s">
        <v>684</v>
      </c>
      <c r="C33" s="97">
        <v>45872</v>
      </c>
      <c r="D33" s="388" t="s">
        <v>74</v>
      </c>
      <c r="E33" s="388" t="s">
        <v>74</v>
      </c>
      <c r="F33" s="97">
        <v>45879</v>
      </c>
      <c r="G33" t="s">
        <v>571</v>
      </c>
      <c r="H33" s="104" t="s">
        <v>74</v>
      </c>
      <c r="I33" s="104" t="s">
        <v>1356</v>
      </c>
      <c r="J33" s="112" t="s">
        <v>1355</v>
      </c>
      <c r="K33" s="104">
        <v>42442</v>
      </c>
      <c r="L33" s="111">
        <v>9</v>
      </c>
      <c r="M33" s="104" t="s">
        <v>64</v>
      </c>
      <c r="N33" s="104"/>
      <c r="O33" s="102"/>
      <c r="P33" s="103"/>
      <c r="R33" s="116" t="s">
        <v>468</v>
      </c>
      <c r="S33" t="s">
        <v>1354</v>
      </c>
      <c r="T33" t="s">
        <v>1353</v>
      </c>
      <c r="U33" t="s">
        <v>1352</v>
      </c>
    </row>
    <row r="34" spans="1:22" ht="15.6" x14ac:dyDescent="0.3">
      <c r="A34" t="s">
        <v>596</v>
      </c>
      <c r="B34" t="s">
        <v>637</v>
      </c>
      <c r="C34" s="97">
        <v>45872</v>
      </c>
      <c r="D34" s="394" t="s">
        <v>27</v>
      </c>
      <c r="E34" s="394" t="s">
        <v>27</v>
      </c>
      <c r="F34" s="97">
        <v>45886</v>
      </c>
      <c r="G34" t="s">
        <v>596</v>
      </c>
      <c r="H34" s="401" t="s">
        <v>1318</v>
      </c>
      <c r="I34" s="401" t="s">
        <v>1317</v>
      </c>
      <c r="J34" s="402">
        <v>42654</v>
      </c>
      <c r="K34" s="401">
        <v>8</v>
      </c>
      <c r="L34" s="401" t="s">
        <v>64</v>
      </c>
      <c r="M34" s="401" t="s">
        <v>1316</v>
      </c>
      <c r="N34" s="401" t="s">
        <v>1315</v>
      </c>
      <c r="O34" s="390" t="s">
        <v>1314</v>
      </c>
      <c r="P34" s="400" t="s">
        <v>1313</v>
      </c>
      <c r="Q34" s="401" t="s">
        <v>1267</v>
      </c>
      <c r="R34" s="400" t="s">
        <v>1313</v>
      </c>
      <c r="S34" s="390" t="s">
        <v>1265</v>
      </c>
    </row>
    <row r="35" spans="1:22" ht="15.6" x14ac:dyDescent="0.3">
      <c r="A35" t="s">
        <v>596</v>
      </c>
      <c r="B35" t="s">
        <v>637</v>
      </c>
      <c r="C35" s="97">
        <v>45872</v>
      </c>
      <c r="D35" s="394" t="s">
        <v>27</v>
      </c>
      <c r="E35" s="394" t="s">
        <v>27</v>
      </c>
      <c r="F35" s="97">
        <v>45886</v>
      </c>
      <c r="G35" t="s">
        <v>596</v>
      </c>
      <c r="H35" s="380" t="s">
        <v>1312</v>
      </c>
      <c r="I35" s="380" t="s">
        <v>1311</v>
      </c>
      <c r="J35" s="393">
        <v>42281</v>
      </c>
      <c r="K35" s="380">
        <v>9</v>
      </c>
      <c r="L35" s="392" t="s">
        <v>70</v>
      </c>
      <c r="M35" s="380" t="s">
        <v>1310</v>
      </c>
      <c r="N35" s="380" t="s">
        <v>1309</v>
      </c>
      <c r="O35" s="390" t="s">
        <v>1308</v>
      </c>
      <c r="P35" s="391" t="s">
        <v>1307</v>
      </c>
      <c r="Q35" s="380" t="s">
        <v>1267</v>
      </c>
      <c r="R35" s="391" t="s">
        <v>1306</v>
      </c>
      <c r="S35" s="390" t="s">
        <v>1265</v>
      </c>
    </row>
    <row r="36" spans="1:22" ht="15.6" x14ac:dyDescent="0.3">
      <c r="A36" t="s">
        <v>596</v>
      </c>
      <c r="B36" t="s">
        <v>597</v>
      </c>
      <c r="C36" s="97">
        <v>45872</v>
      </c>
      <c r="D36" s="394" t="s">
        <v>27</v>
      </c>
      <c r="E36" s="394" t="s">
        <v>27</v>
      </c>
      <c r="F36" s="97">
        <v>45886</v>
      </c>
      <c r="G36" t="s">
        <v>596</v>
      </c>
      <c r="H36" s="401" t="s">
        <v>1305</v>
      </c>
      <c r="I36" s="401" t="s">
        <v>1304</v>
      </c>
      <c r="J36" s="402">
        <v>41064</v>
      </c>
      <c r="K36" s="401">
        <v>12</v>
      </c>
      <c r="L36" s="401" t="s">
        <v>70</v>
      </c>
      <c r="M36" s="401" t="s">
        <v>1303</v>
      </c>
      <c r="N36" s="401" t="s">
        <v>1302</v>
      </c>
      <c r="O36" s="390" t="s">
        <v>1301</v>
      </c>
      <c r="P36" s="400" t="s">
        <v>1300</v>
      </c>
      <c r="Q36" s="401" t="s">
        <v>1286</v>
      </c>
      <c r="R36" s="400" t="s">
        <v>1285</v>
      </c>
      <c r="S36" s="390" t="s">
        <v>1284</v>
      </c>
    </row>
    <row r="37" spans="1:22" ht="15.6" x14ac:dyDescent="0.3">
      <c r="A37" t="s">
        <v>596</v>
      </c>
      <c r="B37" t="s">
        <v>597</v>
      </c>
      <c r="C37" s="97">
        <v>45872</v>
      </c>
      <c r="D37" s="394" t="s">
        <v>27</v>
      </c>
      <c r="E37" s="394" t="s">
        <v>27</v>
      </c>
      <c r="F37" s="97">
        <v>45886</v>
      </c>
      <c r="G37" t="s">
        <v>596</v>
      </c>
      <c r="H37" s="380" t="s">
        <v>1299</v>
      </c>
      <c r="I37" s="380" t="s">
        <v>1298</v>
      </c>
      <c r="J37" s="393">
        <v>40394</v>
      </c>
      <c r="K37" s="380">
        <v>14</v>
      </c>
      <c r="L37" s="392" t="s">
        <v>70</v>
      </c>
      <c r="M37" s="380" t="s">
        <v>1297</v>
      </c>
      <c r="N37" s="380" t="s">
        <v>1296</v>
      </c>
      <c r="O37" s="404" t="s">
        <v>1295</v>
      </c>
      <c r="P37" s="391" t="s">
        <v>1294</v>
      </c>
      <c r="Q37" s="380" t="s">
        <v>468</v>
      </c>
      <c r="R37" s="391" t="s">
        <v>1293</v>
      </c>
      <c r="S37" s="403" t="s">
        <v>467</v>
      </c>
    </row>
    <row r="38" spans="1:22" ht="15.6" x14ac:dyDescent="0.3">
      <c r="A38" t="s">
        <v>596</v>
      </c>
      <c r="B38" t="s">
        <v>597</v>
      </c>
      <c r="C38" s="97">
        <v>45872</v>
      </c>
      <c r="D38" s="394" t="s">
        <v>27</v>
      </c>
      <c r="E38" s="394" t="s">
        <v>27</v>
      </c>
      <c r="F38" s="97">
        <v>45886</v>
      </c>
      <c r="G38" t="s">
        <v>596</v>
      </c>
      <c r="H38" s="401" t="s">
        <v>1292</v>
      </c>
      <c r="I38" s="401" t="s">
        <v>1291</v>
      </c>
      <c r="J38" s="402">
        <v>40908</v>
      </c>
      <c r="K38" s="401">
        <v>13</v>
      </c>
      <c r="L38" s="401" t="s">
        <v>70</v>
      </c>
      <c r="M38" s="401" t="s">
        <v>1290</v>
      </c>
      <c r="N38" s="401" t="s">
        <v>1289</v>
      </c>
      <c r="O38" s="102" t="s">
        <v>1288</v>
      </c>
      <c r="P38" s="400" t="s">
        <v>1287</v>
      </c>
      <c r="Q38" s="401" t="s">
        <v>1286</v>
      </c>
      <c r="R38" s="400" t="s">
        <v>1285</v>
      </c>
      <c r="S38" s="102" t="s">
        <v>1284</v>
      </c>
    </row>
    <row r="39" spans="1:22" x14ac:dyDescent="0.3">
      <c r="A39" t="s">
        <v>596</v>
      </c>
      <c r="B39" t="s">
        <v>597</v>
      </c>
      <c r="C39" s="97">
        <v>45872</v>
      </c>
      <c r="D39" s="388" t="s">
        <v>26</v>
      </c>
      <c r="E39" s="388" t="s">
        <v>26</v>
      </c>
      <c r="F39" s="97">
        <v>45886</v>
      </c>
      <c r="G39" t="s">
        <v>596</v>
      </c>
      <c r="H39" t="s">
        <v>990</v>
      </c>
      <c r="I39" t="s">
        <v>992</v>
      </c>
      <c r="J39" t="s">
        <v>64</v>
      </c>
      <c r="K39">
        <v>15</v>
      </c>
      <c r="L39" t="s">
        <v>977</v>
      </c>
      <c r="M39" t="s">
        <v>982</v>
      </c>
      <c r="N39" t="s">
        <v>981</v>
      </c>
      <c r="R39" t="s">
        <v>978</v>
      </c>
      <c r="S39" t="s">
        <v>977</v>
      </c>
      <c r="U39" s="97">
        <v>45872</v>
      </c>
      <c r="V39" s="97">
        <v>45886</v>
      </c>
    </row>
    <row r="40" spans="1:22" x14ac:dyDescent="0.3">
      <c r="A40" t="s">
        <v>596</v>
      </c>
      <c r="B40" t="s">
        <v>597</v>
      </c>
      <c r="C40" s="97">
        <v>45872</v>
      </c>
      <c r="D40" s="388" t="s">
        <v>26</v>
      </c>
      <c r="E40" s="388" t="s">
        <v>26</v>
      </c>
      <c r="F40" s="97">
        <v>45886</v>
      </c>
      <c r="G40" t="s">
        <v>596</v>
      </c>
      <c r="H40" t="s">
        <v>990</v>
      </c>
      <c r="I40" t="s">
        <v>989</v>
      </c>
      <c r="J40" t="s">
        <v>64</v>
      </c>
      <c r="K40">
        <v>14</v>
      </c>
      <c r="L40" t="s">
        <v>988</v>
      </c>
      <c r="M40" t="s">
        <v>124</v>
      </c>
      <c r="N40" t="s">
        <v>987</v>
      </c>
      <c r="P40" t="s">
        <v>986</v>
      </c>
      <c r="R40" t="s">
        <v>26</v>
      </c>
      <c r="S40" t="s">
        <v>984</v>
      </c>
      <c r="U40" s="97">
        <v>45872</v>
      </c>
      <c r="V40" s="97">
        <v>45886</v>
      </c>
    </row>
    <row r="41" spans="1:22" x14ac:dyDescent="0.3">
      <c r="A41" t="s">
        <v>596</v>
      </c>
      <c r="B41" t="s">
        <v>637</v>
      </c>
      <c r="C41" s="97">
        <v>45872</v>
      </c>
      <c r="D41" s="396" t="s">
        <v>966</v>
      </c>
      <c r="E41" s="388" t="s">
        <v>966</v>
      </c>
      <c r="F41" s="97">
        <v>45886</v>
      </c>
      <c r="G41" t="s">
        <v>596</v>
      </c>
      <c r="H41" t="s">
        <v>975</v>
      </c>
      <c r="I41" t="s">
        <v>706</v>
      </c>
      <c r="J41" t="s">
        <v>64</v>
      </c>
      <c r="K41">
        <v>11</v>
      </c>
      <c r="L41" t="s">
        <v>958</v>
      </c>
      <c r="M41" t="s">
        <v>957</v>
      </c>
      <c r="N41" t="s">
        <v>963</v>
      </c>
      <c r="P41" t="s">
        <v>962</v>
      </c>
      <c r="R41" t="s">
        <v>959</v>
      </c>
      <c r="S41" t="s">
        <v>958</v>
      </c>
      <c r="T41" t="s">
        <v>957</v>
      </c>
      <c r="U41" s="97">
        <v>45872</v>
      </c>
      <c r="V41" s="97">
        <v>45886</v>
      </c>
    </row>
    <row r="42" spans="1:22" x14ac:dyDescent="0.3">
      <c r="A42" t="s">
        <v>596</v>
      </c>
      <c r="B42" t="s">
        <v>597</v>
      </c>
      <c r="C42" s="97">
        <v>45872</v>
      </c>
      <c r="D42" s="396" t="s">
        <v>966</v>
      </c>
      <c r="E42" s="388" t="s">
        <v>966</v>
      </c>
      <c r="F42" s="97">
        <v>45886</v>
      </c>
      <c r="G42" t="s">
        <v>596</v>
      </c>
      <c r="H42" t="s">
        <v>974</v>
      </c>
      <c r="I42" t="s">
        <v>973</v>
      </c>
      <c r="J42" t="s">
        <v>64</v>
      </c>
      <c r="K42">
        <v>12</v>
      </c>
      <c r="L42" t="s">
        <v>958</v>
      </c>
      <c r="M42" t="s">
        <v>957</v>
      </c>
      <c r="N42" t="s">
        <v>963</v>
      </c>
      <c r="P42" t="s">
        <v>962</v>
      </c>
      <c r="R42" t="s">
        <v>959</v>
      </c>
      <c r="S42" t="s">
        <v>958</v>
      </c>
      <c r="T42" t="s">
        <v>957</v>
      </c>
      <c r="U42" s="97">
        <v>45872</v>
      </c>
      <c r="V42" s="97">
        <v>45886</v>
      </c>
    </row>
    <row r="43" spans="1:22" x14ac:dyDescent="0.3">
      <c r="A43" t="s">
        <v>596</v>
      </c>
      <c r="B43" t="s">
        <v>597</v>
      </c>
      <c r="C43" s="97">
        <v>45872</v>
      </c>
      <c r="D43" s="396" t="s">
        <v>966</v>
      </c>
      <c r="E43" s="388" t="s">
        <v>966</v>
      </c>
      <c r="F43" s="97">
        <v>45886</v>
      </c>
      <c r="G43" t="s">
        <v>596</v>
      </c>
      <c r="H43" t="s">
        <v>972</v>
      </c>
      <c r="I43" t="s">
        <v>971</v>
      </c>
      <c r="J43" t="s">
        <v>64</v>
      </c>
      <c r="K43">
        <v>14</v>
      </c>
      <c r="L43" t="s">
        <v>958</v>
      </c>
      <c r="M43" t="s">
        <v>957</v>
      </c>
      <c r="N43" t="s">
        <v>963</v>
      </c>
      <c r="P43" t="s">
        <v>962</v>
      </c>
      <c r="R43" t="s">
        <v>959</v>
      </c>
      <c r="S43" t="s">
        <v>958</v>
      </c>
      <c r="T43" t="s">
        <v>957</v>
      </c>
      <c r="U43" s="97">
        <v>45872</v>
      </c>
      <c r="V43" s="97">
        <v>45886</v>
      </c>
    </row>
    <row r="44" spans="1:22" x14ac:dyDescent="0.3">
      <c r="A44" t="s">
        <v>596</v>
      </c>
      <c r="B44" t="s">
        <v>637</v>
      </c>
      <c r="C44" s="97">
        <v>45872</v>
      </c>
      <c r="D44" s="396" t="s">
        <v>966</v>
      </c>
      <c r="E44" s="388" t="s">
        <v>966</v>
      </c>
      <c r="F44" s="97">
        <v>45886</v>
      </c>
      <c r="G44" t="s">
        <v>596</v>
      </c>
      <c r="H44" t="s">
        <v>965</v>
      </c>
      <c r="I44" t="s">
        <v>970</v>
      </c>
      <c r="J44" t="s">
        <v>64</v>
      </c>
      <c r="K44">
        <v>8</v>
      </c>
      <c r="L44" t="s">
        <v>958</v>
      </c>
      <c r="M44" t="s">
        <v>957</v>
      </c>
      <c r="N44" t="s">
        <v>963</v>
      </c>
      <c r="P44" t="s">
        <v>962</v>
      </c>
      <c r="R44" t="s">
        <v>959</v>
      </c>
      <c r="S44" t="s">
        <v>958</v>
      </c>
      <c r="T44" t="s">
        <v>957</v>
      </c>
      <c r="U44" s="97">
        <v>45872</v>
      </c>
      <c r="V44" s="97">
        <v>45886</v>
      </c>
    </row>
    <row r="45" spans="1:22" x14ac:dyDescent="0.3">
      <c r="A45" t="s">
        <v>596</v>
      </c>
      <c r="B45" t="s">
        <v>637</v>
      </c>
      <c r="C45" s="97">
        <v>45872</v>
      </c>
      <c r="D45" s="396" t="s">
        <v>966</v>
      </c>
      <c r="E45" s="388" t="s">
        <v>966</v>
      </c>
      <c r="F45" s="97">
        <v>45886</v>
      </c>
      <c r="G45" t="s">
        <v>596</v>
      </c>
      <c r="H45" t="s">
        <v>969</v>
      </c>
      <c r="I45" t="s">
        <v>691</v>
      </c>
      <c r="J45" t="s">
        <v>64</v>
      </c>
      <c r="K45">
        <v>9</v>
      </c>
      <c r="L45" t="s">
        <v>958</v>
      </c>
      <c r="M45" t="s">
        <v>957</v>
      </c>
      <c r="N45" t="s">
        <v>963</v>
      </c>
      <c r="P45" t="s">
        <v>962</v>
      </c>
      <c r="R45" t="s">
        <v>959</v>
      </c>
      <c r="S45" t="s">
        <v>958</v>
      </c>
      <c r="T45" t="s">
        <v>957</v>
      </c>
      <c r="U45" s="97">
        <v>45872</v>
      </c>
      <c r="V45" s="97">
        <v>45886</v>
      </c>
    </row>
    <row r="46" spans="1:22" x14ac:dyDescent="0.3">
      <c r="A46" t="s">
        <v>596</v>
      </c>
      <c r="B46" t="s">
        <v>597</v>
      </c>
      <c r="C46" s="97">
        <v>45872</v>
      </c>
      <c r="D46" s="396" t="s">
        <v>966</v>
      </c>
      <c r="E46" s="388" t="s">
        <v>966</v>
      </c>
      <c r="F46" s="97">
        <v>45886</v>
      </c>
      <c r="G46" t="s">
        <v>596</v>
      </c>
      <c r="H46" t="s">
        <v>968</v>
      </c>
      <c r="I46" t="s">
        <v>903</v>
      </c>
      <c r="J46" t="s">
        <v>129</v>
      </c>
      <c r="K46">
        <v>13</v>
      </c>
      <c r="L46" t="s">
        <v>958</v>
      </c>
      <c r="M46" t="s">
        <v>957</v>
      </c>
      <c r="N46" t="s">
        <v>963</v>
      </c>
      <c r="P46" t="s">
        <v>962</v>
      </c>
      <c r="R46" t="s">
        <v>959</v>
      </c>
      <c r="S46" t="s">
        <v>958</v>
      </c>
      <c r="T46" t="s">
        <v>957</v>
      </c>
      <c r="U46" s="97">
        <v>45872</v>
      </c>
      <c r="V46" s="97">
        <v>45886</v>
      </c>
    </row>
    <row r="47" spans="1:22" x14ac:dyDescent="0.3">
      <c r="A47" t="s">
        <v>596</v>
      </c>
      <c r="B47" t="s">
        <v>637</v>
      </c>
      <c r="C47" s="97">
        <v>45872</v>
      </c>
      <c r="D47" s="396" t="s">
        <v>966</v>
      </c>
      <c r="E47" s="388" t="s">
        <v>966</v>
      </c>
      <c r="F47" s="97">
        <v>45886</v>
      </c>
      <c r="G47" t="s">
        <v>596</v>
      </c>
      <c r="H47" t="s">
        <v>968</v>
      </c>
      <c r="I47" t="s">
        <v>967</v>
      </c>
      <c r="J47" t="s">
        <v>129</v>
      </c>
      <c r="K47">
        <v>8</v>
      </c>
      <c r="L47" t="s">
        <v>958</v>
      </c>
      <c r="M47" t="s">
        <v>957</v>
      </c>
      <c r="N47" t="s">
        <v>963</v>
      </c>
      <c r="P47" t="s">
        <v>962</v>
      </c>
      <c r="R47" t="s">
        <v>959</v>
      </c>
      <c r="S47" t="s">
        <v>958</v>
      </c>
      <c r="T47" t="s">
        <v>957</v>
      </c>
      <c r="U47" s="97">
        <v>45872</v>
      </c>
      <c r="V47" s="97">
        <v>45886</v>
      </c>
    </row>
    <row r="48" spans="1:22" x14ac:dyDescent="0.3">
      <c r="A48" t="s">
        <v>596</v>
      </c>
      <c r="B48" t="s">
        <v>637</v>
      </c>
      <c r="C48" s="97">
        <v>45872</v>
      </c>
      <c r="D48" s="396" t="s">
        <v>966</v>
      </c>
      <c r="E48" s="388" t="s">
        <v>966</v>
      </c>
      <c r="F48" s="97">
        <v>45886</v>
      </c>
      <c r="G48" t="s">
        <v>596</v>
      </c>
      <c r="H48" t="s">
        <v>965</v>
      </c>
      <c r="I48" t="s">
        <v>964</v>
      </c>
      <c r="J48" t="s">
        <v>64</v>
      </c>
      <c r="K48">
        <v>6</v>
      </c>
      <c r="L48" t="s">
        <v>958</v>
      </c>
      <c r="M48" t="s">
        <v>957</v>
      </c>
      <c r="N48" t="s">
        <v>963</v>
      </c>
      <c r="P48" t="s">
        <v>962</v>
      </c>
      <c r="R48" t="s">
        <v>959</v>
      </c>
      <c r="S48" t="s">
        <v>958</v>
      </c>
      <c r="T48" t="s">
        <v>957</v>
      </c>
      <c r="U48" s="97">
        <v>45872</v>
      </c>
      <c r="V48" s="97">
        <v>45886</v>
      </c>
    </row>
    <row r="49" spans="1:22" x14ac:dyDescent="0.3">
      <c r="A49" t="s">
        <v>596</v>
      </c>
      <c r="B49" t="s">
        <v>597</v>
      </c>
      <c r="C49" s="97">
        <v>45872</v>
      </c>
      <c r="D49" s="388" t="s">
        <v>195</v>
      </c>
      <c r="E49" s="388" t="s">
        <v>195</v>
      </c>
      <c r="F49" s="97">
        <v>45886</v>
      </c>
      <c r="G49" t="s">
        <v>596</v>
      </c>
      <c r="H49" t="s">
        <v>898</v>
      </c>
      <c r="I49" t="s">
        <v>897</v>
      </c>
      <c r="J49" t="s">
        <v>129</v>
      </c>
      <c r="K49">
        <v>14</v>
      </c>
      <c r="L49" t="s">
        <v>892</v>
      </c>
      <c r="M49" t="s">
        <v>124</v>
      </c>
      <c r="N49" t="s">
        <v>891</v>
      </c>
      <c r="R49" t="s">
        <v>889</v>
      </c>
      <c r="S49" t="s">
        <v>292</v>
      </c>
      <c r="U49" s="97">
        <v>45872</v>
      </c>
      <c r="V49" s="97">
        <v>45886</v>
      </c>
    </row>
    <row r="50" spans="1:22" x14ac:dyDescent="0.3">
      <c r="A50" t="s">
        <v>596</v>
      </c>
      <c r="B50" t="s">
        <v>597</v>
      </c>
      <c r="C50" s="97">
        <v>45872</v>
      </c>
      <c r="D50" s="388" t="s">
        <v>195</v>
      </c>
      <c r="E50" s="388" t="s">
        <v>195</v>
      </c>
      <c r="F50" s="97">
        <v>45886</v>
      </c>
      <c r="G50" t="s">
        <v>596</v>
      </c>
      <c r="H50" t="s">
        <v>896</v>
      </c>
      <c r="I50" t="s">
        <v>895</v>
      </c>
      <c r="J50" t="s">
        <v>129</v>
      </c>
      <c r="K50">
        <v>14</v>
      </c>
      <c r="L50" t="s">
        <v>892</v>
      </c>
      <c r="M50" t="s">
        <v>124</v>
      </c>
      <c r="N50" t="s">
        <v>891</v>
      </c>
      <c r="R50" t="s">
        <v>889</v>
      </c>
      <c r="S50" t="s">
        <v>292</v>
      </c>
      <c r="U50" s="97">
        <v>45872</v>
      </c>
      <c r="V50" s="97">
        <v>45886</v>
      </c>
    </row>
    <row r="51" spans="1:22" x14ac:dyDescent="0.3">
      <c r="A51" t="s">
        <v>596</v>
      </c>
      <c r="B51" t="s">
        <v>597</v>
      </c>
      <c r="C51" s="97">
        <v>45872</v>
      </c>
      <c r="D51" s="388" t="s">
        <v>195</v>
      </c>
      <c r="E51" s="388" t="s">
        <v>195</v>
      </c>
      <c r="F51" s="97">
        <v>45886</v>
      </c>
      <c r="G51" t="s">
        <v>596</v>
      </c>
      <c r="H51" t="s">
        <v>894</v>
      </c>
      <c r="I51" t="s">
        <v>893</v>
      </c>
      <c r="J51" t="s">
        <v>64</v>
      </c>
      <c r="K51">
        <v>14</v>
      </c>
      <c r="L51" t="s">
        <v>892</v>
      </c>
      <c r="M51" t="s">
        <v>124</v>
      </c>
      <c r="N51" t="s">
        <v>891</v>
      </c>
      <c r="R51" t="s">
        <v>889</v>
      </c>
      <c r="S51" t="s">
        <v>292</v>
      </c>
      <c r="U51" s="97">
        <v>45872</v>
      </c>
      <c r="V51" s="97">
        <v>45886</v>
      </c>
    </row>
    <row r="52" spans="1:22" x14ac:dyDescent="0.3">
      <c r="A52" t="s">
        <v>596</v>
      </c>
      <c r="B52" t="s">
        <v>597</v>
      </c>
      <c r="C52" s="97">
        <v>45872</v>
      </c>
      <c r="D52" s="388" t="s">
        <v>195</v>
      </c>
      <c r="E52" s="388" t="s">
        <v>195</v>
      </c>
      <c r="F52" s="97">
        <v>45886</v>
      </c>
      <c r="G52" t="s">
        <v>596</v>
      </c>
      <c r="H52" t="s">
        <v>888</v>
      </c>
      <c r="I52" t="s">
        <v>98</v>
      </c>
      <c r="J52" t="s">
        <v>64</v>
      </c>
      <c r="K52">
        <v>15</v>
      </c>
      <c r="M52" t="s">
        <v>887</v>
      </c>
      <c r="N52" t="s">
        <v>886</v>
      </c>
      <c r="P52" t="s">
        <v>885</v>
      </c>
      <c r="R52" t="s">
        <v>882</v>
      </c>
      <c r="S52" t="s">
        <v>881</v>
      </c>
      <c r="U52" s="97">
        <v>45872</v>
      </c>
      <c r="V52" s="97">
        <v>45886</v>
      </c>
    </row>
    <row r="53" spans="1:22" x14ac:dyDescent="0.3">
      <c r="A53" t="s">
        <v>596</v>
      </c>
      <c r="B53" t="s">
        <v>597</v>
      </c>
      <c r="C53" s="97">
        <v>45872</v>
      </c>
      <c r="D53" s="388" t="s">
        <v>195</v>
      </c>
      <c r="E53" s="388" t="s">
        <v>195</v>
      </c>
      <c r="F53" s="97">
        <v>45886</v>
      </c>
      <c r="G53" t="s">
        <v>596</v>
      </c>
      <c r="H53" t="s">
        <v>888</v>
      </c>
      <c r="I53" t="s">
        <v>342</v>
      </c>
      <c r="J53" t="s">
        <v>64</v>
      </c>
      <c r="K53">
        <v>12</v>
      </c>
      <c r="M53" t="s">
        <v>887</v>
      </c>
      <c r="N53" t="s">
        <v>886</v>
      </c>
      <c r="P53" t="s">
        <v>885</v>
      </c>
      <c r="R53" t="s">
        <v>882</v>
      </c>
      <c r="S53" t="s">
        <v>881</v>
      </c>
      <c r="U53" s="97">
        <v>45872</v>
      </c>
      <c r="V53" s="97">
        <v>45886</v>
      </c>
    </row>
    <row r="54" spans="1:22" x14ac:dyDescent="0.3">
      <c r="A54" t="s">
        <v>596</v>
      </c>
      <c r="B54" t="s">
        <v>597</v>
      </c>
      <c r="C54" s="97">
        <v>45872</v>
      </c>
      <c r="D54" s="388" t="s">
        <v>309</v>
      </c>
      <c r="E54" s="388" t="s">
        <v>309</v>
      </c>
      <c r="F54" s="97">
        <v>45886</v>
      </c>
      <c r="G54" t="s">
        <v>596</v>
      </c>
      <c r="H54" t="s">
        <v>868</v>
      </c>
      <c r="I54" t="s">
        <v>867</v>
      </c>
      <c r="J54" t="s">
        <v>64</v>
      </c>
      <c r="K54">
        <v>15</v>
      </c>
      <c r="L54">
        <v>787123411</v>
      </c>
      <c r="M54">
        <v>650022664</v>
      </c>
      <c r="N54" t="s">
        <v>866</v>
      </c>
      <c r="P54" t="s">
        <v>865</v>
      </c>
      <c r="R54" t="s">
        <v>863</v>
      </c>
      <c r="S54" t="s">
        <v>862</v>
      </c>
      <c r="U54" s="97">
        <v>45872</v>
      </c>
      <c r="V54" s="97">
        <v>45886</v>
      </c>
    </row>
    <row r="55" spans="1:22" ht="15.6" x14ac:dyDescent="0.3">
      <c r="A55" t="s">
        <v>596</v>
      </c>
      <c r="B55" t="s">
        <v>597</v>
      </c>
      <c r="C55" s="97">
        <v>45872</v>
      </c>
      <c r="D55" s="394" t="s">
        <v>564</v>
      </c>
      <c r="E55" s="394" t="s">
        <v>564</v>
      </c>
      <c r="F55" s="97">
        <v>45886</v>
      </c>
      <c r="G55" t="s">
        <v>596</v>
      </c>
      <c r="H55" s="401" t="s">
        <v>154</v>
      </c>
      <c r="I55" s="401" t="s">
        <v>1264</v>
      </c>
      <c r="J55" s="402">
        <v>41064</v>
      </c>
      <c r="K55" s="401">
        <v>13</v>
      </c>
      <c r="L55" s="401" t="s">
        <v>70</v>
      </c>
      <c r="M55" s="401" t="s">
        <v>152</v>
      </c>
      <c r="N55" s="401" t="s">
        <v>151</v>
      </c>
      <c r="O55" s="102" t="s">
        <v>1263</v>
      </c>
      <c r="P55" s="400" t="s">
        <v>149</v>
      </c>
      <c r="R55" s="400" t="s">
        <v>1228</v>
      </c>
      <c r="S55" s="102" t="s">
        <v>1262</v>
      </c>
    </row>
    <row r="56" spans="1:22" ht="15.6" x14ac:dyDescent="0.3">
      <c r="A56" t="s">
        <v>596</v>
      </c>
      <c r="B56" t="s">
        <v>597</v>
      </c>
      <c r="C56" s="97">
        <v>45872</v>
      </c>
      <c r="D56" s="394" t="s">
        <v>564</v>
      </c>
      <c r="E56" s="394" t="s">
        <v>564</v>
      </c>
      <c r="F56" s="97">
        <v>45886</v>
      </c>
      <c r="G56" t="s">
        <v>596</v>
      </c>
      <c r="H56" s="401" t="s">
        <v>154</v>
      </c>
      <c r="I56" s="401" t="s">
        <v>331</v>
      </c>
      <c r="J56" s="402">
        <v>41397</v>
      </c>
      <c r="K56" s="401">
        <v>12</v>
      </c>
      <c r="L56" s="401" t="s">
        <v>70</v>
      </c>
      <c r="M56" s="401" t="s">
        <v>1261</v>
      </c>
      <c r="N56" s="401" t="s">
        <v>1260</v>
      </c>
      <c r="O56" s="102" t="s">
        <v>1259</v>
      </c>
      <c r="P56" s="400"/>
      <c r="R56" s="400" t="s">
        <v>1258</v>
      </c>
      <c r="S56" s="102" t="s">
        <v>146</v>
      </c>
    </row>
    <row r="57" spans="1:22" x14ac:dyDescent="0.3">
      <c r="A57" t="s">
        <v>596</v>
      </c>
      <c r="B57" t="s">
        <v>597</v>
      </c>
      <c r="C57" s="97">
        <v>45872</v>
      </c>
      <c r="D57" s="394" t="s">
        <v>564</v>
      </c>
      <c r="E57" s="394" t="s">
        <v>564</v>
      </c>
      <c r="F57" s="97">
        <v>45886</v>
      </c>
      <c r="G57" t="s">
        <v>596</v>
      </c>
      <c r="H57" s="104" t="s">
        <v>1257</v>
      </c>
      <c r="I57" s="104" t="s">
        <v>1256</v>
      </c>
      <c r="J57" s="112">
        <v>40712</v>
      </c>
      <c r="K57" s="104">
        <v>14</v>
      </c>
      <c r="L57" s="111" t="s">
        <v>64</v>
      </c>
      <c r="M57" s="104" t="s">
        <v>1255</v>
      </c>
      <c r="N57" s="399" t="s">
        <v>1254</v>
      </c>
      <c r="O57" s="102" t="s">
        <v>1253</v>
      </c>
      <c r="P57" s="103" t="s">
        <v>1252</v>
      </c>
      <c r="R57" s="398" t="s">
        <v>1251</v>
      </c>
      <c r="S57" s="397" t="s">
        <v>1250</v>
      </c>
    </row>
    <row r="58" spans="1:22" x14ac:dyDescent="0.3">
      <c r="A58" t="s">
        <v>596</v>
      </c>
      <c r="B58" t="s">
        <v>597</v>
      </c>
      <c r="C58" s="97">
        <v>45872</v>
      </c>
      <c r="D58" s="396" t="s">
        <v>16</v>
      </c>
      <c r="E58" s="388" t="s">
        <v>16</v>
      </c>
      <c r="F58" s="97">
        <v>45886</v>
      </c>
      <c r="G58" t="s">
        <v>596</v>
      </c>
      <c r="H58" t="s">
        <v>850</v>
      </c>
      <c r="I58" t="s">
        <v>849</v>
      </c>
      <c r="J58" t="s">
        <v>64</v>
      </c>
      <c r="K58">
        <v>13</v>
      </c>
      <c r="L58" t="s">
        <v>824</v>
      </c>
      <c r="M58" t="s">
        <v>823</v>
      </c>
      <c r="N58" t="s">
        <v>822</v>
      </c>
      <c r="P58" t="s">
        <v>821</v>
      </c>
      <c r="R58" t="s">
        <v>16</v>
      </c>
      <c r="S58" t="s">
        <v>819</v>
      </c>
      <c r="U58" s="97">
        <v>45872</v>
      </c>
      <c r="V58" s="97">
        <v>45886</v>
      </c>
    </row>
    <row r="59" spans="1:22" x14ac:dyDescent="0.3">
      <c r="A59" t="s">
        <v>596</v>
      </c>
      <c r="B59" t="s">
        <v>597</v>
      </c>
      <c r="C59" s="97">
        <v>45872</v>
      </c>
      <c r="D59" s="396" t="s">
        <v>16</v>
      </c>
      <c r="E59" s="388" t="s">
        <v>16</v>
      </c>
      <c r="F59" s="97">
        <v>45886</v>
      </c>
      <c r="G59" t="s">
        <v>596</v>
      </c>
      <c r="H59" t="s">
        <v>848</v>
      </c>
      <c r="I59" t="s">
        <v>107</v>
      </c>
      <c r="J59" t="s">
        <v>129</v>
      </c>
      <c r="K59">
        <v>14</v>
      </c>
      <c r="L59" t="s">
        <v>824</v>
      </c>
      <c r="M59" t="s">
        <v>823</v>
      </c>
      <c r="N59" t="s">
        <v>822</v>
      </c>
      <c r="P59" t="s">
        <v>821</v>
      </c>
      <c r="R59" t="s">
        <v>16</v>
      </c>
      <c r="S59" t="s">
        <v>819</v>
      </c>
      <c r="U59" s="97">
        <v>45872</v>
      </c>
      <c r="V59" s="97">
        <v>45886</v>
      </c>
    </row>
    <row r="60" spans="1:22" x14ac:dyDescent="0.3">
      <c r="A60" t="s">
        <v>596</v>
      </c>
      <c r="B60" t="s">
        <v>597</v>
      </c>
      <c r="C60" s="97">
        <v>45872</v>
      </c>
      <c r="D60" s="396" t="s">
        <v>16</v>
      </c>
      <c r="E60" s="388" t="s">
        <v>16</v>
      </c>
      <c r="F60" s="97">
        <v>45886</v>
      </c>
      <c r="G60" t="s">
        <v>596</v>
      </c>
      <c r="H60" t="s">
        <v>843</v>
      </c>
      <c r="I60" t="s">
        <v>842</v>
      </c>
      <c r="J60" t="s">
        <v>64</v>
      </c>
      <c r="K60">
        <v>15</v>
      </c>
      <c r="M60" t="s">
        <v>841</v>
      </c>
      <c r="N60" t="s">
        <v>840</v>
      </c>
      <c r="R60" t="s">
        <v>837</v>
      </c>
      <c r="S60" t="s">
        <v>836</v>
      </c>
      <c r="U60" s="97">
        <v>45872</v>
      </c>
      <c r="V60" s="97">
        <v>45886</v>
      </c>
    </row>
    <row r="61" spans="1:22" x14ac:dyDescent="0.3">
      <c r="A61" t="s">
        <v>596</v>
      </c>
      <c r="B61" t="s">
        <v>597</v>
      </c>
      <c r="C61" s="97">
        <v>45872</v>
      </c>
      <c r="D61" s="396" t="s">
        <v>16</v>
      </c>
      <c r="E61" s="388" t="s">
        <v>16</v>
      </c>
      <c r="F61" s="97">
        <v>45886</v>
      </c>
      <c r="G61" t="s">
        <v>596</v>
      </c>
      <c r="H61" t="s">
        <v>835</v>
      </c>
      <c r="I61" t="s">
        <v>242</v>
      </c>
      <c r="J61" t="s">
        <v>64</v>
      </c>
      <c r="K61">
        <v>13</v>
      </c>
      <c r="L61" t="s">
        <v>834</v>
      </c>
      <c r="M61" t="s">
        <v>833</v>
      </c>
      <c r="N61" t="s">
        <v>832</v>
      </c>
      <c r="P61" t="s">
        <v>831</v>
      </c>
      <c r="R61" t="s">
        <v>16</v>
      </c>
      <c r="S61" t="s">
        <v>829</v>
      </c>
      <c r="U61" s="97">
        <v>45872</v>
      </c>
      <c r="V61" s="97">
        <v>45886</v>
      </c>
    </row>
    <row r="62" spans="1:22" x14ac:dyDescent="0.3">
      <c r="A62" t="s">
        <v>596</v>
      </c>
      <c r="B62" t="s">
        <v>597</v>
      </c>
      <c r="C62" s="97">
        <v>45872</v>
      </c>
      <c r="D62" s="396" t="s">
        <v>16</v>
      </c>
      <c r="E62" s="388" t="s">
        <v>16</v>
      </c>
      <c r="F62" s="97">
        <v>45886</v>
      </c>
      <c r="G62" t="s">
        <v>596</v>
      </c>
      <c r="H62" t="s">
        <v>826</v>
      </c>
      <c r="I62" t="s">
        <v>825</v>
      </c>
      <c r="J62" t="s">
        <v>64</v>
      </c>
      <c r="K62">
        <v>14</v>
      </c>
      <c r="L62" t="s">
        <v>824</v>
      </c>
      <c r="M62" t="s">
        <v>823</v>
      </c>
      <c r="N62" t="s">
        <v>822</v>
      </c>
      <c r="P62" t="s">
        <v>821</v>
      </c>
      <c r="R62" t="s">
        <v>16</v>
      </c>
      <c r="S62" t="s">
        <v>819</v>
      </c>
      <c r="U62" s="97">
        <v>45872</v>
      </c>
      <c r="V62" s="97">
        <v>45886</v>
      </c>
    </row>
    <row r="63" spans="1:22" x14ac:dyDescent="0.3">
      <c r="A63" t="s">
        <v>596</v>
      </c>
      <c r="B63" t="s">
        <v>637</v>
      </c>
      <c r="C63" s="97">
        <v>45872</v>
      </c>
      <c r="D63" s="396" t="s">
        <v>16</v>
      </c>
      <c r="E63" s="388" t="s">
        <v>16</v>
      </c>
      <c r="F63" s="97">
        <v>45886</v>
      </c>
      <c r="G63" t="s">
        <v>596</v>
      </c>
      <c r="H63" t="s">
        <v>808</v>
      </c>
      <c r="I63" t="s">
        <v>807</v>
      </c>
      <c r="J63" t="s">
        <v>129</v>
      </c>
      <c r="K63">
        <v>11</v>
      </c>
      <c r="M63" t="s">
        <v>806</v>
      </c>
      <c r="N63" t="s">
        <v>805</v>
      </c>
      <c r="R63" t="s">
        <v>803</v>
      </c>
      <c r="S63" t="s">
        <v>292</v>
      </c>
      <c r="U63" s="97">
        <v>45872</v>
      </c>
      <c r="V63" s="97">
        <v>45886</v>
      </c>
    </row>
    <row r="64" spans="1:22" x14ac:dyDescent="0.3">
      <c r="A64" t="s">
        <v>596</v>
      </c>
      <c r="B64" t="s">
        <v>597</v>
      </c>
      <c r="C64" s="97">
        <v>45872</v>
      </c>
      <c r="D64" s="396" t="s">
        <v>16</v>
      </c>
      <c r="E64" s="388" t="s">
        <v>16</v>
      </c>
      <c r="F64" s="97">
        <v>45886</v>
      </c>
      <c r="G64" t="s">
        <v>596</v>
      </c>
      <c r="H64" t="s">
        <v>800</v>
      </c>
      <c r="I64" t="s">
        <v>417</v>
      </c>
      <c r="J64" t="s">
        <v>64</v>
      </c>
      <c r="K64">
        <v>15</v>
      </c>
      <c r="M64" t="s">
        <v>799</v>
      </c>
      <c r="N64" t="s">
        <v>798</v>
      </c>
      <c r="R64" t="s">
        <v>796</v>
      </c>
      <c r="S64" t="s">
        <v>795</v>
      </c>
      <c r="U64" s="97">
        <v>45872</v>
      </c>
      <c r="V64" s="97">
        <v>45886</v>
      </c>
    </row>
    <row r="65" spans="1:23" x14ac:dyDescent="0.3">
      <c r="A65" t="s">
        <v>596</v>
      </c>
      <c r="B65" t="s">
        <v>597</v>
      </c>
      <c r="C65" s="97">
        <v>45872</v>
      </c>
      <c r="D65" s="396" t="s">
        <v>16</v>
      </c>
      <c r="E65" s="388" t="s">
        <v>16</v>
      </c>
      <c r="F65" s="97">
        <v>45886</v>
      </c>
      <c r="G65" t="s">
        <v>596</v>
      </c>
      <c r="H65" t="s">
        <v>794</v>
      </c>
      <c r="I65" t="s">
        <v>793</v>
      </c>
      <c r="J65" t="s">
        <v>64</v>
      </c>
      <c r="K65">
        <v>11</v>
      </c>
      <c r="L65" t="s">
        <v>792</v>
      </c>
      <c r="M65" t="s">
        <v>791</v>
      </c>
      <c r="N65" t="s">
        <v>790</v>
      </c>
      <c r="R65" t="s">
        <v>788</v>
      </c>
      <c r="S65" t="s">
        <v>787</v>
      </c>
      <c r="U65" s="97">
        <v>45872</v>
      </c>
      <c r="V65" s="97">
        <v>45886</v>
      </c>
    </row>
    <row r="66" spans="1:23" ht="15.6" x14ac:dyDescent="0.3">
      <c r="A66" t="s">
        <v>596</v>
      </c>
      <c r="B66" t="s">
        <v>597</v>
      </c>
      <c r="C66" s="97">
        <v>45872</v>
      </c>
      <c r="D66" s="394" t="s">
        <v>37</v>
      </c>
      <c r="E66" s="388" t="s">
        <v>24</v>
      </c>
      <c r="F66" s="97">
        <v>45886</v>
      </c>
      <c r="G66" t="s">
        <v>596</v>
      </c>
      <c r="H66" s="380" t="s">
        <v>289</v>
      </c>
      <c r="I66" s="380" t="s">
        <v>288</v>
      </c>
      <c r="J66" s="393">
        <v>40233</v>
      </c>
      <c r="K66" s="380">
        <v>15</v>
      </c>
      <c r="L66" s="392" t="s">
        <v>64</v>
      </c>
      <c r="M66" s="380" t="s">
        <v>285</v>
      </c>
      <c r="N66" s="380" t="s">
        <v>284</v>
      </c>
      <c r="O66" s="390" t="s">
        <v>283</v>
      </c>
      <c r="P66" s="391" t="s">
        <v>282</v>
      </c>
      <c r="R66" s="391" t="s">
        <v>147</v>
      </c>
      <c r="S66" s="390" t="s">
        <v>146</v>
      </c>
    </row>
    <row r="67" spans="1:23" x14ac:dyDescent="0.3">
      <c r="A67" t="s">
        <v>596</v>
      </c>
      <c r="B67" t="s">
        <v>637</v>
      </c>
      <c r="C67" s="97">
        <v>45872</v>
      </c>
      <c r="D67" s="388" t="s">
        <v>138</v>
      </c>
      <c r="E67" s="374" t="s">
        <v>138</v>
      </c>
      <c r="F67" s="97">
        <v>45886</v>
      </c>
      <c r="G67" t="s">
        <v>596</v>
      </c>
      <c r="H67" t="s">
        <v>635</v>
      </c>
      <c r="I67" t="s">
        <v>636</v>
      </c>
      <c r="J67" t="s">
        <v>129</v>
      </c>
      <c r="K67">
        <v>11</v>
      </c>
      <c r="M67" t="s">
        <v>633</v>
      </c>
      <c r="N67" t="s">
        <v>632</v>
      </c>
      <c r="R67" t="s">
        <v>629</v>
      </c>
      <c r="S67" t="s">
        <v>628</v>
      </c>
      <c r="U67" s="97">
        <v>45872</v>
      </c>
      <c r="V67" s="97">
        <v>45886</v>
      </c>
    </row>
    <row r="68" spans="1:23" x14ac:dyDescent="0.3">
      <c r="A68" t="s">
        <v>596</v>
      </c>
      <c r="B68" t="s">
        <v>597</v>
      </c>
      <c r="C68" s="97">
        <v>45872</v>
      </c>
      <c r="D68" s="388" t="s">
        <v>138</v>
      </c>
      <c r="E68" s="374" t="s">
        <v>138</v>
      </c>
      <c r="F68" s="97">
        <v>45886</v>
      </c>
      <c r="G68" t="s">
        <v>596</v>
      </c>
      <c r="H68" t="s">
        <v>635</v>
      </c>
      <c r="I68" t="s">
        <v>634</v>
      </c>
      <c r="J68" t="s">
        <v>129</v>
      </c>
      <c r="K68">
        <v>13</v>
      </c>
      <c r="M68" t="s">
        <v>633</v>
      </c>
      <c r="N68" t="s">
        <v>632</v>
      </c>
      <c r="R68" t="s">
        <v>629</v>
      </c>
      <c r="S68" t="s">
        <v>628</v>
      </c>
      <c r="U68" s="97">
        <v>45872</v>
      </c>
      <c r="V68" s="97">
        <v>45886</v>
      </c>
    </row>
    <row r="69" spans="1:23" x14ac:dyDescent="0.3">
      <c r="A69" t="s">
        <v>596</v>
      </c>
      <c r="B69" t="s">
        <v>597</v>
      </c>
      <c r="C69" s="97">
        <v>45872</v>
      </c>
      <c r="D69" s="388" t="s">
        <v>138</v>
      </c>
      <c r="E69" s="374" t="s">
        <v>138</v>
      </c>
      <c r="F69" s="97">
        <v>45886</v>
      </c>
      <c r="G69" t="s">
        <v>596</v>
      </c>
      <c r="H69" t="s">
        <v>627</v>
      </c>
      <c r="I69" t="s">
        <v>310</v>
      </c>
      <c r="J69" t="s">
        <v>129</v>
      </c>
      <c r="K69">
        <v>13</v>
      </c>
      <c r="L69" t="s">
        <v>622</v>
      </c>
      <c r="M69" t="s">
        <v>621</v>
      </c>
      <c r="N69" t="s">
        <v>626</v>
      </c>
      <c r="O69" t="s">
        <v>625</v>
      </c>
      <c r="R69" t="s">
        <v>623</v>
      </c>
      <c r="S69" t="s">
        <v>622</v>
      </c>
      <c r="T69" t="s">
        <v>621</v>
      </c>
      <c r="U69" s="97">
        <v>45872</v>
      </c>
      <c r="V69" s="97">
        <v>45886</v>
      </c>
    </row>
    <row r="70" spans="1:23" x14ac:dyDescent="0.3">
      <c r="A70" t="s">
        <v>596</v>
      </c>
      <c r="B70" t="s">
        <v>597</v>
      </c>
      <c r="C70" s="97">
        <v>45872</v>
      </c>
      <c r="D70" s="388" t="s">
        <v>138</v>
      </c>
      <c r="E70" s="374" t="s">
        <v>138</v>
      </c>
      <c r="F70" s="97">
        <v>45886</v>
      </c>
      <c r="G70" t="s">
        <v>596</v>
      </c>
      <c r="H70" t="s">
        <v>595</v>
      </c>
      <c r="I70" t="s">
        <v>594</v>
      </c>
      <c r="J70" t="s">
        <v>129</v>
      </c>
      <c r="K70">
        <v>12</v>
      </c>
      <c r="L70">
        <v>33624190426</v>
      </c>
      <c r="M70">
        <v>33608543354</v>
      </c>
      <c r="N70" t="s">
        <v>593</v>
      </c>
      <c r="O70" t="s">
        <v>592</v>
      </c>
      <c r="P70" t="s">
        <v>591</v>
      </c>
      <c r="R70" t="s">
        <v>589</v>
      </c>
      <c r="S70">
        <v>33624190426</v>
      </c>
      <c r="T70">
        <v>33608543354</v>
      </c>
      <c r="U70" s="97">
        <v>45872</v>
      </c>
      <c r="V70" s="97">
        <v>45886</v>
      </c>
    </row>
    <row r="71" spans="1:23" ht="15.6" x14ac:dyDescent="0.3">
      <c r="A71" t="s">
        <v>596</v>
      </c>
      <c r="B71" t="s">
        <v>597</v>
      </c>
      <c r="C71" s="97">
        <v>45872</v>
      </c>
      <c r="D71" s="388" t="s">
        <v>74</v>
      </c>
      <c r="E71" s="374" t="s">
        <v>74</v>
      </c>
      <c r="F71" s="97">
        <v>45886</v>
      </c>
      <c r="G71" t="s">
        <v>596</v>
      </c>
      <c r="H71" s="401" t="s">
        <v>1182</v>
      </c>
      <c r="I71" s="401" t="s">
        <v>1181</v>
      </c>
      <c r="J71" s="402">
        <v>40466</v>
      </c>
      <c r="K71" s="401">
        <v>14</v>
      </c>
      <c r="L71" s="401" t="s">
        <v>64</v>
      </c>
      <c r="M71" s="401" t="s">
        <v>1180</v>
      </c>
      <c r="N71" s="401" t="s">
        <v>1179</v>
      </c>
      <c r="O71" s="390" t="s">
        <v>1178</v>
      </c>
      <c r="P71" s="400"/>
      <c r="Q71" s="380" t="s">
        <v>275</v>
      </c>
      <c r="R71" s="391" t="s">
        <v>1166</v>
      </c>
      <c r="S71" s="403" t="s">
        <v>274</v>
      </c>
    </row>
    <row r="72" spans="1:23" x14ac:dyDescent="0.3">
      <c r="A72" t="s">
        <v>596</v>
      </c>
      <c r="B72" t="s">
        <v>637</v>
      </c>
      <c r="C72" s="97">
        <v>45872</v>
      </c>
      <c r="D72" s="388" t="s">
        <v>74</v>
      </c>
      <c r="E72" s="374" t="s">
        <v>74</v>
      </c>
      <c r="F72" s="97">
        <v>45886</v>
      </c>
      <c r="G72" t="s">
        <v>596</v>
      </c>
      <c r="H72" s="379" t="s">
        <v>932</v>
      </c>
      <c r="I72" t="s">
        <v>352</v>
      </c>
      <c r="J72" t="s">
        <v>64</v>
      </c>
      <c r="K72">
        <v>10</v>
      </c>
      <c r="L72">
        <v>630437227</v>
      </c>
      <c r="M72">
        <v>630437227</v>
      </c>
      <c r="N72" t="s">
        <v>929</v>
      </c>
      <c r="R72" t="s">
        <v>927</v>
      </c>
      <c r="S72" t="s">
        <v>926</v>
      </c>
      <c r="U72" s="97">
        <v>45872</v>
      </c>
      <c r="V72" s="97">
        <v>45886</v>
      </c>
      <c r="W72" t="s">
        <v>1177</v>
      </c>
    </row>
    <row r="73" spans="1:23" x14ac:dyDescent="0.3">
      <c r="A73" t="s">
        <v>596</v>
      </c>
      <c r="B73" t="s">
        <v>637</v>
      </c>
      <c r="C73" s="97">
        <v>45872</v>
      </c>
      <c r="D73" s="388" t="s">
        <v>74</v>
      </c>
      <c r="E73" s="374" t="s">
        <v>74</v>
      </c>
      <c r="F73" s="97">
        <v>45886</v>
      </c>
      <c r="G73" t="s">
        <v>596</v>
      </c>
      <c r="H73" s="379" t="s">
        <v>931</v>
      </c>
      <c r="I73" t="s">
        <v>930</v>
      </c>
      <c r="J73" t="s">
        <v>64</v>
      </c>
      <c r="K73">
        <v>9</v>
      </c>
      <c r="L73">
        <v>630437227</v>
      </c>
      <c r="M73">
        <v>630437227</v>
      </c>
      <c r="N73" t="s">
        <v>929</v>
      </c>
      <c r="R73" t="s">
        <v>927</v>
      </c>
      <c r="S73" t="s">
        <v>926</v>
      </c>
      <c r="U73" s="97">
        <v>45872</v>
      </c>
      <c r="V73" s="97">
        <v>45886</v>
      </c>
      <c r="W73" t="s">
        <v>1177</v>
      </c>
    </row>
    <row r="74" spans="1:23" ht="15.6" x14ac:dyDescent="0.3">
      <c r="A74" t="s">
        <v>596</v>
      </c>
      <c r="B74" t="s">
        <v>597</v>
      </c>
      <c r="C74" s="97">
        <v>45872</v>
      </c>
      <c r="D74" s="388" t="s">
        <v>74</v>
      </c>
      <c r="E74" s="374" t="s">
        <v>74</v>
      </c>
      <c r="F74" s="97">
        <v>45886</v>
      </c>
      <c r="G74" t="s">
        <v>596</v>
      </c>
      <c r="H74" s="380" t="s">
        <v>1176</v>
      </c>
      <c r="I74" s="380" t="s">
        <v>1175</v>
      </c>
      <c r="J74" s="393">
        <v>41541</v>
      </c>
      <c r="K74" s="380">
        <v>11</v>
      </c>
      <c r="L74" s="392" t="s">
        <v>70</v>
      </c>
      <c r="M74" s="380" t="s">
        <v>1174</v>
      </c>
      <c r="N74" s="380" t="s">
        <v>1173</v>
      </c>
      <c r="O74" s="404" t="s">
        <v>1172</v>
      </c>
      <c r="P74" s="391" t="s">
        <v>1171</v>
      </c>
      <c r="R74" s="391" t="s">
        <v>1145</v>
      </c>
      <c r="S74" s="403" t="s">
        <v>1170</v>
      </c>
    </row>
    <row r="75" spans="1:23" ht="15.6" x14ac:dyDescent="0.3">
      <c r="A75" t="s">
        <v>596</v>
      </c>
      <c r="B75" t="s">
        <v>597</v>
      </c>
      <c r="C75" s="97">
        <v>45872</v>
      </c>
      <c r="D75" s="388" t="s">
        <v>74</v>
      </c>
      <c r="E75" s="374" t="s">
        <v>74</v>
      </c>
      <c r="F75" s="97">
        <v>45886</v>
      </c>
      <c r="G75" t="s">
        <v>596</v>
      </c>
      <c r="H75" s="380" t="s">
        <v>1169</v>
      </c>
      <c r="I75" s="380" t="s">
        <v>1168</v>
      </c>
      <c r="J75" s="393">
        <v>40816</v>
      </c>
      <c r="K75" s="380">
        <v>13</v>
      </c>
      <c r="L75" s="392" t="s">
        <v>64</v>
      </c>
      <c r="M75" s="380" t="s">
        <v>1149</v>
      </c>
      <c r="N75" s="380" t="s">
        <v>1148</v>
      </c>
      <c r="O75" s="404" t="s">
        <v>1167</v>
      </c>
      <c r="P75" s="391" t="s">
        <v>1146</v>
      </c>
      <c r="R75" s="391" t="s">
        <v>1166</v>
      </c>
      <c r="S75" s="403" t="s">
        <v>274</v>
      </c>
    </row>
    <row r="76" spans="1:23" ht="15.6" x14ac:dyDescent="0.3">
      <c r="A76" t="s">
        <v>596</v>
      </c>
      <c r="B76" t="s">
        <v>597</v>
      </c>
      <c r="C76" s="97">
        <v>45872</v>
      </c>
      <c r="D76" s="388" t="s">
        <v>74</v>
      </c>
      <c r="E76" s="374" t="s">
        <v>74</v>
      </c>
      <c r="F76" s="97">
        <v>45886</v>
      </c>
      <c r="G76" t="s">
        <v>596</v>
      </c>
      <c r="H76" s="401" t="s">
        <v>1165</v>
      </c>
      <c r="I76" s="401" t="s">
        <v>559</v>
      </c>
      <c r="J76" s="402">
        <v>40760</v>
      </c>
      <c r="K76" s="401">
        <v>13</v>
      </c>
      <c r="L76" s="401" t="s">
        <v>70</v>
      </c>
      <c r="M76" s="401" t="s">
        <v>1164</v>
      </c>
      <c r="N76" s="401" t="s">
        <v>1163</v>
      </c>
      <c r="O76" s="102" t="s">
        <v>1162</v>
      </c>
      <c r="P76" s="400" t="s">
        <v>1161</v>
      </c>
      <c r="R76" s="400" t="s">
        <v>1160</v>
      </c>
      <c r="S76" s="102" t="s">
        <v>1159</v>
      </c>
    </row>
    <row r="77" spans="1:23" x14ac:dyDescent="0.3">
      <c r="A77" t="s">
        <v>37</v>
      </c>
      <c r="B77" t="s">
        <v>612</v>
      </c>
      <c r="C77" s="97">
        <v>45872</v>
      </c>
      <c r="D77" s="377" t="s">
        <v>26</v>
      </c>
      <c r="E77" s="377" t="s">
        <v>26</v>
      </c>
      <c r="F77" s="97">
        <v>45886</v>
      </c>
      <c r="G77" s="101" t="s">
        <v>37</v>
      </c>
      <c r="H77" s="101" t="s">
        <v>991</v>
      </c>
      <c r="I77" s="101" t="s">
        <v>807</v>
      </c>
      <c r="J77" s="101" t="s">
        <v>129</v>
      </c>
      <c r="K77" s="101">
        <v>14</v>
      </c>
      <c r="L77" s="101" t="s">
        <v>977</v>
      </c>
      <c r="M77" s="101" t="s">
        <v>982</v>
      </c>
      <c r="N77" s="101" t="s">
        <v>981</v>
      </c>
      <c r="O77" s="101"/>
      <c r="P77" s="101"/>
      <c r="R77" t="s">
        <v>978</v>
      </c>
      <c r="S77" t="s">
        <v>977</v>
      </c>
      <c r="U77" s="97">
        <v>45872</v>
      </c>
      <c r="V77" s="97">
        <v>45886</v>
      </c>
    </row>
    <row r="78" spans="1:23" x14ac:dyDescent="0.3">
      <c r="A78" t="s">
        <v>37</v>
      </c>
      <c r="B78" t="s">
        <v>65</v>
      </c>
      <c r="C78" s="97">
        <v>45872</v>
      </c>
      <c r="D78" s="415" t="s">
        <v>195</v>
      </c>
      <c r="E78" s="377" t="s">
        <v>195</v>
      </c>
      <c r="F78" s="97">
        <v>45879</v>
      </c>
      <c r="G78" s="101" t="s">
        <v>37</v>
      </c>
      <c r="H78" s="101" t="s">
        <v>904</v>
      </c>
      <c r="I78" s="101" t="s">
        <v>903</v>
      </c>
      <c r="J78" s="101" t="s">
        <v>129</v>
      </c>
      <c r="K78" s="101">
        <v>8</v>
      </c>
      <c r="L78" s="101">
        <v>615330283</v>
      </c>
      <c r="M78" s="101"/>
      <c r="N78" s="101" t="s">
        <v>902</v>
      </c>
      <c r="O78" s="101" t="s">
        <v>166</v>
      </c>
      <c r="P78" s="101"/>
      <c r="R78" t="s">
        <v>900</v>
      </c>
      <c r="S78">
        <v>615330283</v>
      </c>
      <c r="U78" s="97">
        <v>45872</v>
      </c>
      <c r="V78" s="97">
        <v>45879</v>
      </c>
    </row>
    <row r="79" spans="1:23" x14ac:dyDescent="0.3">
      <c r="A79" t="s">
        <v>37</v>
      </c>
      <c r="B79" t="s">
        <v>612</v>
      </c>
      <c r="C79" s="97">
        <v>45872</v>
      </c>
      <c r="D79" s="415" t="s">
        <v>309</v>
      </c>
      <c r="E79" s="377" t="s">
        <v>309</v>
      </c>
      <c r="F79" s="97">
        <v>45886</v>
      </c>
      <c r="G79" s="101" t="s">
        <v>37</v>
      </c>
      <c r="H79" s="101" t="s">
        <v>879</v>
      </c>
      <c r="I79" s="101" t="s">
        <v>878</v>
      </c>
      <c r="J79" s="101" t="s">
        <v>64</v>
      </c>
      <c r="K79" s="101">
        <v>16</v>
      </c>
      <c r="L79" s="101" t="s">
        <v>877</v>
      </c>
      <c r="M79" s="101" t="s">
        <v>876</v>
      </c>
      <c r="N79" s="101" t="s">
        <v>875</v>
      </c>
      <c r="O79" s="101"/>
      <c r="P79" s="101" t="s">
        <v>874</v>
      </c>
      <c r="R79" t="s">
        <v>871</v>
      </c>
      <c r="S79" t="s">
        <v>870</v>
      </c>
      <c r="U79" s="97">
        <v>45872</v>
      </c>
      <c r="V79" s="97">
        <v>45886</v>
      </c>
    </row>
    <row r="80" spans="1:23" x14ac:dyDescent="0.3">
      <c r="A80" t="s">
        <v>37</v>
      </c>
      <c r="B80" t="s">
        <v>612</v>
      </c>
      <c r="C80" s="97">
        <v>45872</v>
      </c>
      <c r="D80" s="414" t="s">
        <v>16</v>
      </c>
      <c r="E80" s="377" t="s">
        <v>16</v>
      </c>
      <c r="F80" s="97">
        <v>45886</v>
      </c>
      <c r="G80" s="101" t="s">
        <v>37</v>
      </c>
      <c r="H80" s="101" t="s">
        <v>859</v>
      </c>
      <c r="I80" s="101" t="s">
        <v>858</v>
      </c>
      <c r="J80" s="101" t="s">
        <v>129</v>
      </c>
      <c r="K80" s="101">
        <v>15</v>
      </c>
      <c r="L80" s="101"/>
      <c r="M80" s="101" t="s">
        <v>857</v>
      </c>
      <c r="N80" s="101" t="s">
        <v>856</v>
      </c>
      <c r="O80" s="101"/>
      <c r="P80" s="101" t="s">
        <v>855</v>
      </c>
      <c r="R80" t="s">
        <v>853</v>
      </c>
      <c r="S80" t="s">
        <v>852</v>
      </c>
      <c r="U80" s="97">
        <v>45872</v>
      </c>
      <c r="V80" s="97">
        <v>45886</v>
      </c>
      <c r="W80" t="s">
        <v>851</v>
      </c>
    </row>
    <row r="81" spans="1:23" x14ac:dyDescent="0.3">
      <c r="A81" t="s">
        <v>37</v>
      </c>
      <c r="B81" t="s">
        <v>65</v>
      </c>
      <c r="C81" s="97">
        <v>45872</v>
      </c>
      <c r="D81" s="377" t="s">
        <v>138</v>
      </c>
      <c r="E81" s="377" t="s">
        <v>138</v>
      </c>
      <c r="F81" s="97">
        <v>45879</v>
      </c>
      <c r="G81" s="101" t="s">
        <v>37</v>
      </c>
      <c r="H81" s="101" t="s">
        <v>669</v>
      </c>
      <c r="I81" s="101" t="s">
        <v>670</v>
      </c>
      <c r="J81" s="101" t="s">
        <v>64</v>
      </c>
      <c r="K81" s="101">
        <v>6</v>
      </c>
      <c r="L81" s="101">
        <v>649863984</v>
      </c>
      <c r="M81" s="101">
        <v>649863984</v>
      </c>
      <c r="N81" s="101" t="s">
        <v>669</v>
      </c>
      <c r="O81" s="101" t="s">
        <v>668</v>
      </c>
      <c r="P81" s="101"/>
      <c r="R81" t="s">
        <v>666</v>
      </c>
      <c r="S81">
        <v>649863984</v>
      </c>
      <c r="T81">
        <v>649863984</v>
      </c>
      <c r="U81" s="97">
        <v>45872</v>
      </c>
      <c r="V81" s="97">
        <v>45879</v>
      </c>
    </row>
    <row r="82" spans="1:23" x14ac:dyDescent="0.3">
      <c r="A82" t="s">
        <v>37</v>
      </c>
      <c r="B82" t="s">
        <v>65</v>
      </c>
      <c r="C82" s="97">
        <v>45872</v>
      </c>
      <c r="D82" s="377" t="s">
        <v>138</v>
      </c>
      <c r="E82" s="377" t="s">
        <v>138</v>
      </c>
      <c r="F82" s="97">
        <v>45879</v>
      </c>
      <c r="G82" s="101" t="s">
        <v>37</v>
      </c>
      <c r="H82" s="101" t="s">
        <v>654</v>
      </c>
      <c r="I82" s="101" t="s">
        <v>655</v>
      </c>
      <c r="J82" s="101" t="s">
        <v>129</v>
      </c>
      <c r="K82" s="101">
        <v>10</v>
      </c>
      <c r="L82" s="101">
        <v>607666470</v>
      </c>
      <c r="M82" s="101"/>
      <c r="N82" s="101" t="s">
        <v>654</v>
      </c>
      <c r="O82" s="101" t="s">
        <v>653</v>
      </c>
      <c r="P82" s="101"/>
      <c r="R82" t="s">
        <v>651</v>
      </c>
      <c r="S82">
        <v>607666470</v>
      </c>
      <c r="U82" s="97">
        <v>45872</v>
      </c>
      <c r="V82" s="97">
        <v>45879</v>
      </c>
    </row>
    <row r="83" spans="1:23" x14ac:dyDescent="0.3">
      <c r="A83" t="s">
        <v>37</v>
      </c>
      <c r="B83" t="s">
        <v>612</v>
      </c>
      <c r="C83" s="97">
        <v>45872</v>
      </c>
      <c r="D83" s="377" t="s">
        <v>138</v>
      </c>
      <c r="E83" s="377" t="s">
        <v>138</v>
      </c>
      <c r="F83" s="97">
        <v>45886</v>
      </c>
      <c r="G83" s="101" t="s">
        <v>37</v>
      </c>
      <c r="H83" s="101" t="s">
        <v>610</v>
      </c>
      <c r="I83" s="101" t="s">
        <v>611</v>
      </c>
      <c r="J83" s="101" t="s">
        <v>129</v>
      </c>
      <c r="K83" s="101">
        <v>13</v>
      </c>
      <c r="L83" s="101" t="s">
        <v>606</v>
      </c>
      <c r="M83" s="101">
        <v>668556676</v>
      </c>
      <c r="N83" s="101" t="s">
        <v>610</v>
      </c>
      <c r="O83" s="101" t="s">
        <v>609</v>
      </c>
      <c r="P83" s="101"/>
      <c r="R83" t="s">
        <v>607</v>
      </c>
      <c r="S83" t="s">
        <v>606</v>
      </c>
      <c r="T83">
        <v>668556676</v>
      </c>
      <c r="U83" s="97">
        <v>45872</v>
      </c>
      <c r="V83" s="97">
        <v>45886</v>
      </c>
    </row>
    <row r="84" spans="1:23" x14ac:dyDescent="0.3">
      <c r="A84" t="s">
        <v>37</v>
      </c>
      <c r="B84" t="s">
        <v>65</v>
      </c>
      <c r="C84" s="97">
        <v>45872</v>
      </c>
      <c r="D84" s="377" t="s">
        <v>138</v>
      </c>
      <c r="E84" s="377" t="s">
        <v>138</v>
      </c>
      <c r="F84" s="97">
        <v>45879</v>
      </c>
      <c r="G84" s="101" t="s">
        <v>37</v>
      </c>
      <c r="H84" s="389" t="s">
        <v>287</v>
      </c>
      <c r="I84" s="99" t="s">
        <v>1236</v>
      </c>
      <c r="J84" s="100">
        <v>42757</v>
      </c>
      <c r="K84" s="99">
        <v>8</v>
      </c>
      <c r="L84" s="99" t="s">
        <v>64</v>
      </c>
      <c r="M84" s="99" t="s">
        <v>1235</v>
      </c>
      <c r="N84" s="99" t="s">
        <v>1234</v>
      </c>
      <c r="O84" s="106" t="s">
        <v>283</v>
      </c>
      <c r="P84" s="105" t="s">
        <v>282</v>
      </c>
    </row>
    <row r="85" spans="1:23" x14ac:dyDescent="0.3">
      <c r="A85" t="s">
        <v>37</v>
      </c>
      <c r="B85" t="s">
        <v>612</v>
      </c>
      <c r="C85" s="97">
        <v>45872</v>
      </c>
      <c r="D85" s="377" t="s">
        <v>138</v>
      </c>
      <c r="E85" s="377" t="s">
        <v>138</v>
      </c>
      <c r="F85" s="97">
        <v>45886</v>
      </c>
      <c r="G85" s="101" t="s">
        <v>37</v>
      </c>
      <c r="H85" s="99" t="s">
        <v>154</v>
      </c>
      <c r="I85" s="99" t="s">
        <v>1233</v>
      </c>
      <c r="J85" s="100">
        <v>41396</v>
      </c>
      <c r="K85" s="99">
        <v>12</v>
      </c>
      <c r="L85" s="107" t="s">
        <v>64</v>
      </c>
      <c r="M85" s="99" t="s">
        <v>1232</v>
      </c>
      <c r="N85" s="99" t="s">
        <v>1231</v>
      </c>
      <c r="O85" s="381" t="s">
        <v>1230</v>
      </c>
      <c r="P85" s="105" t="s">
        <v>1229</v>
      </c>
      <c r="R85" s="104" t="s">
        <v>1228</v>
      </c>
    </row>
    <row r="86" spans="1:23" x14ac:dyDescent="0.3">
      <c r="A86" t="s">
        <v>37</v>
      </c>
      <c r="B86" t="s">
        <v>65</v>
      </c>
      <c r="C86" s="97">
        <v>45872</v>
      </c>
      <c r="D86" s="377" t="s">
        <v>74</v>
      </c>
      <c r="E86" s="377" t="s">
        <v>74</v>
      </c>
      <c r="F86" s="97">
        <v>45879</v>
      </c>
      <c r="G86" s="101" t="s">
        <v>37</v>
      </c>
      <c r="H86" s="101" t="s">
        <v>954</v>
      </c>
      <c r="I86" s="101" t="s">
        <v>953</v>
      </c>
      <c r="J86" s="101" t="s">
        <v>129</v>
      </c>
      <c r="K86" s="101">
        <v>11</v>
      </c>
      <c r="L86" s="101" t="s">
        <v>952</v>
      </c>
      <c r="M86" s="101"/>
      <c r="N86" s="101" t="s">
        <v>951</v>
      </c>
      <c r="O86" s="101"/>
      <c r="P86" s="101"/>
      <c r="R86" s="101" t="s">
        <v>949</v>
      </c>
      <c r="S86" s="101" t="s">
        <v>948</v>
      </c>
      <c r="U86" s="97">
        <v>45872</v>
      </c>
      <c r="V86" s="97">
        <v>45879</v>
      </c>
    </row>
    <row r="87" spans="1:23" x14ac:dyDescent="0.3">
      <c r="A87" t="s">
        <v>37</v>
      </c>
      <c r="B87" t="s">
        <v>65</v>
      </c>
      <c r="C87" s="97">
        <v>45872</v>
      </c>
      <c r="D87" s="377" t="s">
        <v>74</v>
      </c>
      <c r="E87" s="377" t="s">
        <v>74</v>
      </c>
      <c r="F87" s="97">
        <v>45879</v>
      </c>
      <c r="G87" t="s">
        <v>37</v>
      </c>
      <c r="H87" s="101" t="s">
        <v>542</v>
      </c>
      <c r="I87" s="101" t="s">
        <v>541</v>
      </c>
      <c r="J87" s="101" t="s">
        <v>129</v>
      </c>
      <c r="K87" s="101">
        <v>9</v>
      </c>
      <c r="L87" s="101">
        <v>760082785</v>
      </c>
      <c r="M87" s="101"/>
      <c r="N87" s="101" t="s">
        <v>540</v>
      </c>
      <c r="O87" s="101" t="s">
        <v>539</v>
      </c>
      <c r="P87" s="101"/>
      <c r="R87" s="101" t="s">
        <v>537</v>
      </c>
      <c r="S87" s="101">
        <v>760082785</v>
      </c>
      <c r="U87" s="97">
        <v>45872</v>
      </c>
      <c r="V87" s="97">
        <v>45879</v>
      </c>
    </row>
    <row r="88" spans="1:23" x14ac:dyDescent="0.3">
      <c r="A88" t="s">
        <v>37</v>
      </c>
      <c r="B88" t="s">
        <v>612</v>
      </c>
      <c r="C88" s="97">
        <v>45872</v>
      </c>
      <c r="D88" s="377" t="s">
        <v>74</v>
      </c>
      <c r="E88" s="377" t="s">
        <v>74</v>
      </c>
      <c r="F88" s="97">
        <v>45886</v>
      </c>
      <c r="G88" t="s">
        <v>37</v>
      </c>
      <c r="H88" s="99" t="s">
        <v>1158</v>
      </c>
      <c r="I88" s="99" t="s">
        <v>1157</v>
      </c>
      <c r="J88" s="100">
        <v>41314</v>
      </c>
      <c r="K88" s="99">
        <v>12</v>
      </c>
      <c r="L88" s="107" t="s">
        <v>64</v>
      </c>
      <c r="M88" s="99" t="s">
        <v>1155</v>
      </c>
      <c r="N88" s="99" t="s">
        <v>1154</v>
      </c>
      <c r="O88" s="106" t="s">
        <v>1153</v>
      </c>
      <c r="P88" s="105" t="s">
        <v>1152</v>
      </c>
      <c r="R88" s="378"/>
      <c r="S88" s="101"/>
    </row>
    <row r="89" spans="1:23" x14ac:dyDescent="0.3">
      <c r="A89" t="s">
        <v>37</v>
      </c>
      <c r="B89" t="s">
        <v>612</v>
      </c>
      <c r="C89" s="97">
        <v>45872</v>
      </c>
      <c r="D89" s="388" t="s">
        <v>74</v>
      </c>
      <c r="E89" s="388" t="s">
        <v>74</v>
      </c>
      <c r="F89" s="97">
        <v>45886</v>
      </c>
      <c r="G89" t="s">
        <v>37</v>
      </c>
      <c r="H89" s="99" t="s">
        <v>636</v>
      </c>
      <c r="I89" s="99" t="s">
        <v>1156</v>
      </c>
      <c r="J89" s="100">
        <v>39564</v>
      </c>
      <c r="K89" s="99">
        <v>17</v>
      </c>
      <c r="L89" s="107" t="s">
        <v>64</v>
      </c>
      <c r="M89" s="99" t="s">
        <v>1155</v>
      </c>
      <c r="N89" s="99" t="s">
        <v>1154</v>
      </c>
      <c r="O89" s="106" t="s">
        <v>1153</v>
      </c>
      <c r="P89" s="99" t="s">
        <v>1152</v>
      </c>
      <c r="R89" s="104"/>
    </row>
    <row r="90" spans="1:23" x14ac:dyDescent="0.3">
      <c r="A90" t="s">
        <v>76</v>
      </c>
      <c r="B90" t="s">
        <v>99</v>
      </c>
      <c r="C90" s="97">
        <v>45872</v>
      </c>
      <c r="D90" s="377" t="s">
        <v>26</v>
      </c>
      <c r="E90" s="375" t="s">
        <v>26</v>
      </c>
      <c r="F90" s="97">
        <v>45879</v>
      </c>
      <c r="G90" t="s">
        <v>73</v>
      </c>
      <c r="H90" s="101" t="s">
        <v>993</v>
      </c>
      <c r="I90" s="101" t="s">
        <v>878</v>
      </c>
      <c r="J90" s="101" t="s">
        <v>64</v>
      </c>
      <c r="K90" s="101">
        <v>11</v>
      </c>
      <c r="L90" s="101" t="s">
        <v>977</v>
      </c>
      <c r="M90" s="101" t="s">
        <v>982</v>
      </c>
      <c r="N90" s="101" t="s">
        <v>981</v>
      </c>
      <c r="O90" s="101"/>
      <c r="P90" s="101"/>
      <c r="R90" s="101" t="s">
        <v>978</v>
      </c>
      <c r="S90" t="s">
        <v>977</v>
      </c>
      <c r="U90" s="97">
        <v>45872</v>
      </c>
      <c r="V90" s="97">
        <v>45879</v>
      </c>
    </row>
    <row r="91" spans="1:23" x14ac:dyDescent="0.3">
      <c r="A91" t="s">
        <v>76</v>
      </c>
      <c r="B91" t="s">
        <v>155</v>
      </c>
      <c r="C91" s="97">
        <v>45872</v>
      </c>
      <c r="D91" s="377" t="s">
        <v>195</v>
      </c>
      <c r="E91" s="375" t="s">
        <v>195</v>
      </c>
      <c r="F91" s="97">
        <v>45879</v>
      </c>
      <c r="G91" t="s">
        <v>73</v>
      </c>
      <c r="H91" s="101" t="s">
        <v>924</v>
      </c>
      <c r="I91" s="101" t="s">
        <v>925</v>
      </c>
      <c r="J91" s="101" t="s">
        <v>129</v>
      </c>
      <c r="K91" s="101">
        <v>7</v>
      </c>
      <c r="L91" s="101" t="s">
        <v>921</v>
      </c>
      <c r="M91" s="101"/>
      <c r="N91" s="101" t="s">
        <v>924</v>
      </c>
      <c r="O91" s="101" t="s">
        <v>242</v>
      </c>
      <c r="P91" s="101"/>
      <c r="R91" s="101" t="s">
        <v>922</v>
      </c>
      <c r="S91" t="s">
        <v>921</v>
      </c>
      <c r="U91" s="97">
        <v>45872</v>
      </c>
      <c r="V91" s="97">
        <v>45879</v>
      </c>
    </row>
    <row r="92" spans="1:23" x14ac:dyDescent="0.3">
      <c r="A92" t="s">
        <v>76</v>
      </c>
      <c r="B92" t="s">
        <v>155</v>
      </c>
      <c r="C92" s="97">
        <v>45872</v>
      </c>
      <c r="D92" s="377" t="s">
        <v>195</v>
      </c>
      <c r="E92" s="375" t="s">
        <v>195</v>
      </c>
      <c r="F92" s="97">
        <v>45879</v>
      </c>
      <c r="G92" t="s">
        <v>73</v>
      </c>
      <c r="H92" s="101" t="s">
        <v>919</v>
      </c>
      <c r="I92" s="101" t="s">
        <v>918</v>
      </c>
      <c r="J92" s="101" t="s">
        <v>129</v>
      </c>
      <c r="K92" s="101">
        <v>7</v>
      </c>
      <c r="L92" s="101" t="s">
        <v>914</v>
      </c>
      <c r="M92" s="101"/>
      <c r="N92" s="101" t="s">
        <v>917</v>
      </c>
      <c r="O92" s="101" t="s">
        <v>660</v>
      </c>
      <c r="P92" s="101"/>
      <c r="R92" s="101" t="s">
        <v>915</v>
      </c>
      <c r="S92" t="s">
        <v>914</v>
      </c>
      <c r="U92" s="97">
        <v>45872</v>
      </c>
      <c r="V92" s="97">
        <v>45879</v>
      </c>
    </row>
    <row r="93" spans="1:23" x14ac:dyDescent="0.3">
      <c r="A93" t="s">
        <v>76</v>
      </c>
      <c r="B93" t="s">
        <v>99</v>
      </c>
      <c r="C93" s="97">
        <v>45872</v>
      </c>
      <c r="D93" s="377" t="s">
        <v>24</v>
      </c>
      <c r="E93" s="375" t="s">
        <v>24</v>
      </c>
      <c r="F93" s="97">
        <v>45879</v>
      </c>
      <c r="G93" s="101" t="s">
        <v>73</v>
      </c>
      <c r="H93" s="101" t="s">
        <v>553</v>
      </c>
      <c r="I93" s="101" t="s">
        <v>552</v>
      </c>
      <c r="J93" s="101" t="s">
        <v>129</v>
      </c>
      <c r="K93" s="101">
        <v>10</v>
      </c>
      <c r="L93" s="101"/>
      <c r="M93" s="101" t="s">
        <v>551</v>
      </c>
      <c r="N93" s="101" t="s">
        <v>550</v>
      </c>
      <c r="O93" s="101"/>
      <c r="P93" s="101" t="s">
        <v>549</v>
      </c>
      <c r="R93" s="101" t="s">
        <v>546</v>
      </c>
      <c r="S93" s="101" t="s">
        <v>545</v>
      </c>
      <c r="T93" t="s">
        <v>544</v>
      </c>
      <c r="U93" s="97">
        <v>45872</v>
      </c>
      <c r="V93" s="97">
        <v>45879</v>
      </c>
      <c r="W93" t="s">
        <v>543</v>
      </c>
    </row>
    <row r="94" spans="1:23" x14ac:dyDescent="0.3">
      <c r="A94" t="s">
        <v>76</v>
      </c>
      <c r="B94" t="s">
        <v>501</v>
      </c>
      <c r="C94" s="97">
        <v>45872</v>
      </c>
      <c r="D94" s="377" t="s">
        <v>138</v>
      </c>
      <c r="E94" s="376" t="s">
        <v>138</v>
      </c>
      <c r="F94" s="97">
        <v>45877</v>
      </c>
      <c r="G94" s="101" t="s">
        <v>73</v>
      </c>
      <c r="H94" s="101" t="s">
        <v>724</v>
      </c>
      <c r="I94" s="101" t="s">
        <v>725</v>
      </c>
      <c r="J94" s="101" t="s">
        <v>129</v>
      </c>
      <c r="K94" s="101">
        <v>8</v>
      </c>
      <c r="L94" s="101"/>
      <c r="M94" s="101" t="s">
        <v>722</v>
      </c>
      <c r="N94" s="101" t="s">
        <v>721</v>
      </c>
      <c r="O94" s="101"/>
      <c r="P94" s="101" t="s">
        <v>720</v>
      </c>
      <c r="R94" s="101" t="s">
        <v>718</v>
      </c>
      <c r="S94" s="101" t="s">
        <v>717</v>
      </c>
      <c r="U94" s="97">
        <v>45872</v>
      </c>
      <c r="V94" s="97">
        <v>45877</v>
      </c>
    </row>
    <row r="95" spans="1:23" x14ac:dyDescent="0.3">
      <c r="A95" t="s">
        <v>76</v>
      </c>
      <c r="B95" t="s">
        <v>501</v>
      </c>
      <c r="C95" s="97">
        <v>45872</v>
      </c>
      <c r="D95" s="377" t="s">
        <v>138</v>
      </c>
      <c r="E95" s="376" t="s">
        <v>138</v>
      </c>
      <c r="F95" s="97">
        <v>45877</v>
      </c>
      <c r="G95" s="101" t="s">
        <v>73</v>
      </c>
      <c r="H95" s="101" t="s">
        <v>724</v>
      </c>
      <c r="I95" s="101" t="s">
        <v>723</v>
      </c>
      <c r="J95" s="101" t="s">
        <v>129</v>
      </c>
      <c r="K95" s="101">
        <v>6</v>
      </c>
      <c r="L95" s="101"/>
      <c r="M95" s="101" t="s">
        <v>722</v>
      </c>
      <c r="N95" s="101" t="s">
        <v>721</v>
      </c>
      <c r="O95" s="101"/>
      <c r="P95" s="101" t="s">
        <v>720</v>
      </c>
      <c r="R95" s="101" t="s">
        <v>718</v>
      </c>
      <c r="S95" s="101" t="s">
        <v>717</v>
      </c>
      <c r="U95" s="97">
        <v>45872</v>
      </c>
      <c r="V95" s="97">
        <v>45877</v>
      </c>
    </row>
    <row r="96" spans="1:23" x14ac:dyDescent="0.3">
      <c r="A96" t="s">
        <v>76</v>
      </c>
      <c r="B96" t="s">
        <v>501</v>
      </c>
      <c r="C96" s="97">
        <v>45872</v>
      </c>
      <c r="D96" s="377" t="s">
        <v>138</v>
      </c>
      <c r="E96" s="376" t="s">
        <v>138</v>
      </c>
      <c r="F96" s="97">
        <v>45877</v>
      </c>
      <c r="G96" s="101" t="s">
        <v>73</v>
      </c>
      <c r="H96" s="101" t="s">
        <v>715</v>
      </c>
      <c r="I96" s="101" t="s">
        <v>714</v>
      </c>
      <c r="J96" s="101" t="s">
        <v>129</v>
      </c>
      <c r="K96" s="101">
        <v>6</v>
      </c>
      <c r="L96" s="101"/>
      <c r="M96" s="101" t="s">
        <v>709</v>
      </c>
      <c r="N96" s="101" t="s">
        <v>713</v>
      </c>
      <c r="O96" s="101" t="s">
        <v>712</v>
      </c>
      <c r="P96" s="101"/>
      <c r="R96" s="101" t="s">
        <v>710</v>
      </c>
      <c r="S96" s="101"/>
      <c r="T96" t="s">
        <v>709</v>
      </c>
      <c r="U96" s="97">
        <v>45872</v>
      </c>
      <c r="V96" s="97">
        <v>45877</v>
      </c>
    </row>
    <row r="97" spans="1:23" x14ac:dyDescent="0.3">
      <c r="A97" t="s">
        <v>76</v>
      </c>
      <c r="B97" t="s">
        <v>501</v>
      </c>
      <c r="C97" s="97">
        <v>45872</v>
      </c>
      <c r="D97" s="377" t="s">
        <v>138</v>
      </c>
      <c r="E97" s="376" t="s">
        <v>138</v>
      </c>
      <c r="F97" s="97">
        <v>45877</v>
      </c>
      <c r="G97" s="413" t="s">
        <v>73</v>
      </c>
      <c r="H97" s="101" t="s">
        <v>707</v>
      </c>
      <c r="I97" s="101" t="s">
        <v>706</v>
      </c>
      <c r="J97" s="101" t="s">
        <v>64</v>
      </c>
      <c r="K97" s="101">
        <v>6</v>
      </c>
      <c r="L97" s="101">
        <v>673644596</v>
      </c>
      <c r="M97" s="101"/>
      <c r="N97" s="101" t="s">
        <v>705</v>
      </c>
      <c r="O97" s="101" t="s">
        <v>704</v>
      </c>
      <c r="P97" s="101" t="s">
        <v>703</v>
      </c>
      <c r="R97" s="101" t="s">
        <v>695</v>
      </c>
      <c r="S97" s="101">
        <v>673644596</v>
      </c>
      <c r="U97" s="97">
        <v>45872</v>
      </c>
      <c r="V97" s="97">
        <v>45877</v>
      </c>
      <c r="W97" t="s">
        <v>701</v>
      </c>
    </row>
    <row r="98" spans="1:23" x14ac:dyDescent="0.3">
      <c r="A98" t="s">
        <v>76</v>
      </c>
      <c r="B98" t="s">
        <v>501</v>
      </c>
      <c r="C98" s="97">
        <v>45872</v>
      </c>
      <c r="D98" s="377" t="s">
        <v>138</v>
      </c>
      <c r="E98" s="376" t="s">
        <v>138</v>
      </c>
      <c r="F98" s="97">
        <v>45877</v>
      </c>
      <c r="G98" s="101" t="s">
        <v>73</v>
      </c>
      <c r="H98" s="101" t="s">
        <v>698</v>
      </c>
      <c r="I98" s="101" t="s">
        <v>699</v>
      </c>
      <c r="J98" s="101" t="s">
        <v>64</v>
      </c>
      <c r="K98" s="101">
        <v>6</v>
      </c>
      <c r="L98" s="101">
        <v>749305699</v>
      </c>
      <c r="M98" s="101"/>
      <c r="N98" s="101" t="s">
        <v>698</v>
      </c>
      <c r="O98" s="101" t="s">
        <v>697</v>
      </c>
      <c r="P98" s="101"/>
      <c r="R98" s="101" t="s">
        <v>695</v>
      </c>
      <c r="S98" s="101">
        <v>749305699</v>
      </c>
      <c r="U98" s="97">
        <v>45872</v>
      </c>
      <c r="V98" s="97">
        <v>45877</v>
      </c>
      <c r="W98" t="s">
        <v>694</v>
      </c>
    </row>
    <row r="99" spans="1:23" x14ac:dyDescent="0.3">
      <c r="A99" t="s">
        <v>76</v>
      </c>
      <c r="B99" t="s">
        <v>501</v>
      </c>
      <c r="C99" s="97">
        <v>45872</v>
      </c>
      <c r="D99" s="377" t="s">
        <v>138</v>
      </c>
      <c r="E99" s="376" t="s">
        <v>138</v>
      </c>
      <c r="F99" s="97">
        <v>45877</v>
      </c>
      <c r="G99" s="101" t="s">
        <v>73</v>
      </c>
      <c r="H99" s="101" t="s">
        <v>1227</v>
      </c>
      <c r="I99" s="101" t="s">
        <v>1226</v>
      </c>
      <c r="J99" s="101" t="s">
        <v>129</v>
      </c>
      <c r="K99" s="101">
        <v>7</v>
      </c>
      <c r="L99" s="101">
        <v>656693998</v>
      </c>
      <c r="M99" s="101"/>
      <c r="N99" s="101" t="s">
        <v>1225</v>
      </c>
      <c r="O99" s="101" t="s">
        <v>1224</v>
      </c>
      <c r="P99" s="101" t="s">
        <v>1223</v>
      </c>
      <c r="R99" s="101" t="s">
        <v>1222</v>
      </c>
      <c r="S99" s="101">
        <v>656693998</v>
      </c>
      <c r="U99" s="97">
        <v>45872</v>
      </c>
      <c r="V99" s="97">
        <v>45877</v>
      </c>
    </row>
    <row r="100" spans="1:23" x14ac:dyDescent="0.3">
      <c r="A100" t="s">
        <v>76</v>
      </c>
      <c r="B100" t="s">
        <v>155</v>
      </c>
      <c r="C100" s="97">
        <v>45872</v>
      </c>
      <c r="D100" s="377" t="s">
        <v>138</v>
      </c>
      <c r="E100" s="376" t="s">
        <v>138</v>
      </c>
      <c r="F100" s="97">
        <v>45879</v>
      </c>
      <c r="G100" s="101" t="s">
        <v>73</v>
      </c>
      <c r="H100" s="101" t="s">
        <v>63</v>
      </c>
      <c r="I100" s="101" t="s">
        <v>677</v>
      </c>
      <c r="J100" s="101" t="s">
        <v>129</v>
      </c>
      <c r="K100" s="101">
        <v>8</v>
      </c>
      <c r="L100" s="101">
        <v>781126637</v>
      </c>
      <c r="M100" s="101">
        <v>781126637</v>
      </c>
      <c r="N100" s="101" t="s">
        <v>676</v>
      </c>
      <c r="O100" s="101" t="s">
        <v>675</v>
      </c>
      <c r="P100" s="101" t="s">
        <v>674</v>
      </c>
      <c r="R100" s="101" t="s">
        <v>672</v>
      </c>
      <c r="S100" s="101">
        <v>781126637</v>
      </c>
      <c r="T100">
        <v>781126637</v>
      </c>
      <c r="U100" s="97">
        <v>45872</v>
      </c>
      <c r="V100" s="97">
        <v>45879</v>
      </c>
    </row>
    <row r="101" spans="1:23" x14ac:dyDescent="0.3">
      <c r="A101" t="s">
        <v>76</v>
      </c>
      <c r="B101" t="s">
        <v>99</v>
      </c>
      <c r="C101" s="97">
        <v>45872</v>
      </c>
      <c r="D101" s="377" t="s">
        <v>138</v>
      </c>
      <c r="E101" s="376" t="s">
        <v>138</v>
      </c>
      <c r="F101" s="97">
        <v>45879</v>
      </c>
      <c r="G101" s="101" t="s">
        <v>73</v>
      </c>
      <c r="H101" s="101" t="s">
        <v>648</v>
      </c>
      <c r="I101" s="101" t="s">
        <v>649</v>
      </c>
      <c r="J101" s="101" t="s">
        <v>64</v>
      </c>
      <c r="K101" s="101">
        <v>12</v>
      </c>
      <c r="L101" s="101">
        <v>769183513</v>
      </c>
      <c r="M101" s="101">
        <v>769183513</v>
      </c>
      <c r="N101" s="101" t="s">
        <v>648</v>
      </c>
      <c r="O101" s="101" t="s">
        <v>647</v>
      </c>
      <c r="P101" s="101"/>
      <c r="R101" s="101" t="s">
        <v>645</v>
      </c>
      <c r="S101" s="101">
        <v>769183513</v>
      </c>
      <c r="T101">
        <v>769183513</v>
      </c>
      <c r="U101" s="97">
        <v>45872</v>
      </c>
      <c r="V101" s="97">
        <v>45879</v>
      </c>
    </row>
    <row r="102" spans="1:23" x14ac:dyDescent="0.3">
      <c r="A102" t="s">
        <v>76</v>
      </c>
      <c r="B102" t="s">
        <v>155</v>
      </c>
      <c r="C102" s="97">
        <v>45872</v>
      </c>
      <c r="D102" s="377" t="s">
        <v>138</v>
      </c>
      <c r="E102" s="376" t="s">
        <v>138</v>
      </c>
      <c r="F102" s="97">
        <v>45879</v>
      </c>
      <c r="G102" t="s">
        <v>73</v>
      </c>
      <c r="H102" s="101" t="s">
        <v>643</v>
      </c>
      <c r="I102" s="101" t="s">
        <v>642</v>
      </c>
      <c r="J102" s="101" t="s">
        <v>129</v>
      </c>
      <c r="K102" s="101">
        <v>9</v>
      </c>
      <c r="L102" s="101">
        <v>644914712</v>
      </c>
      <c r="M102" s="101">
        <v>644914712</v>
      </c>
      <c r="N102" s="101" t="s">
        <v>641</v>
      </c>
      <c r="O102" s="101" t="s">
        <v>640</v>
      </c>
      <c r="P102" s="101"/>
      <c r="R102" s="101" t="s">
        <v>37</v>
      </c>
      <c r="S102" s="101">
        <v>644914712</v>
      </c>
      <c r="T102">
        <v>644914712</v>
      </c>
      <c r="U102" s="97">
        <v>45872</v>
      </c>
      <c r="V102" s="97">
        <v>45879</v>
      </c>
    </row>
    <row r="103" spans="1:23" x14ac:dyDescent="0.3">
      <c r="A103" t="s">
        <v>76</v>
      </c>
      <c r="B103" t="s">
        <v>99</v>
      </c>
      <c r="C103" s="97">
        <v>45872</v>
      </c>
      <c r="D103" s="377" t="s">
        <v>74</v>
      </c>
      <c r="E103" s="375" t="s">
        <v>74</v>
      </c>
      <c r="F103" s="97">
        <v>45879</v>
      </c>
      <c r="G103" t="s">
        <v>73</v>
      </c>
      <c r="H103" s="412" t="s">
        <v>560</v>
      </c>
      <c r="I103" s="412" t="s">
        <v>559</v>
      </c>
      <c r="J103" t="s">
        <v>129</v>
      </c>
      <c r="K103">
        <v>10</v>
      </c>
      <c r="L103" t="s">
        <v>558</v>
      </c>
      <c r="M103" t="s">
        <v>124</v>
      </c>
      <c r="N103" t="s">
        <v>557</v>
      </c>
      <c r="P103" t="s">
        <v>556</v>
      </c>
      <c r="R103" t="s">
        <v>555</v>
      </c>
      <c r="S103" t="s">
        <v>554</v>
      </c>
      <c r="U103" s="97">
        <v>45872</v>
      </c>
      <c r="V103" s="97">
        <v>45879</v>
      </c>
    </row>
    <row r="104" spans="1:23" x14ac:dyDescent="0.3">
      <c r="A104" t="s">
        <v>76</v>
      </c>
      <c r="B104" t="s">
        <v>155</v>
      </c>
      <c r="C104" s="97">
        <v>45872</v>
      </c>
      <c r="D104" s="411" t="s">
        <v>27</v>
      </c>
      <c r="E104" s="410" t="s">
        <v>27</v>
      </c>
      <c r="F104" s="97">
        <v>45879</v>
      </c>
      <c r="G104" t="s">
        <v>76</v>
      </c>
      <c r="H104" s="94" t="s">
        <v>1283</v>
      </c>
      <c r="I104" s="94" t="s">
        <v>321</v>
      </c>
      <c r="J104" s="100">
        <v>43143</v>
      </c>
      <c r="K104" s="94">
        <v>7</v>
      </c>
      <c r="L104" s="94" t="s">
        <v>64</v>
      </c>
      <c r="M104" s="94" t="s">
        <v>1282</v>
      </c>
      <c r="N104" s="94" t="s">
        <v>1281</v>
      </c>
      <c r="O104" s="95" t="s">
        <v>1280</v>
      </c>
      <c r="P104" s="99" t="s">
        <v>1279</v>
      </c>
      <c r="Q104" s="104" t="s">
        <v>1279</v>
      </c>
      <c r="R104" s="101"/>
      <c r="S104" s="101"/>
    </row>
    <row r="105" spans="1:23" x14ac:dyDescent="0.3">
      <c r="A105" t="s">
        <v>76</v>
      </c>
      <c r="B105" t="s">
        <v>155</v>
      </c>
      <c r="C105" s="97">
        <v>45872</v>
      </c>
      <c r="D105" s="411" t="s">
        <v>27</v>
      </c>
      <c r="E105" s="410" t="s">
        <v>27</v>
      </c>
      <c r="F105" s="97">
        <v>45879</v>
      </c>
      <c r="G105" t="s">
        <v>76</v>
      </c>
      <c r="H105" s="99" t="s">
        <v>1278</v>
      </c>
      <c r="I105" s="99" t="s">
        <v>310</v>
      </c>
      <c r="J105" s="100">
        <v>42485</v>
      </c>
      <c r="K105" s="99">
        <v>9</v>
      </c>
      <c r="L105" s="107" t="s">
        <v>70</v>
      </c>
      <c r="M105" s="99" t="s">
        <v>1277</v>
      </c>
      <c r="N105" s="99" t="s">
        <v>1276</v>
      </c>
      <c r="O105" s="381" t="s">
        <v>1275</v>
      </c>
      <c r="P105" s="105" t="s">
        <v>1274</v>
      </c>
      <c r="Q105" s="104" t="s">
        <v>1273</v>
      </c>
      <c r="R105" s="105" t="s">
        <v>1272</v>
      </c>
      <c r="S105" s="378" t="s">
        <v>1271</v>
      </c>
    </row>
    <row r="106" spans="1:23" x14ac:dyDescent="0.3">
      <c r="A106" t="s">
        <v>76</v>
      </c>
      <c r="B106" t="s">
        <v>155</v>
      </c>
      <c r="C106" s="97">
        <v>45872</v>
      </c>
      <c r="D106" s="411" t="s">
        <v>27</v>
      </c>
      <c r="E106" s="410" t="s">
        <v>27</v>
      </c>
      <c r="F106" s="97">
        <v>45879</v>
      </c>
      <c r="G106" t="s">
        <v>76</v>
      </c>
      <c r="H106" s="99" t="s">
        <v>1270</v>
      </c>
      <c r="I106" s="99" t="s">
        <v>1269</v>
      </c>
      <c r="J106" s="100">
        <v>41594</v>
      </c>
      <c r="K106" s="99">
        <v>11</v>
      </c>
      <c r="L106" s="107" t="s">
        <v>64</v>
      </c>
      <c r="M106" s="99" t="s">
        <v>152</v>
      </c>
      <c r="N106" s="99" t="s">
        <v>1268</v>
      </c>
      <c r="O106" s="381" t="s">
        <v>150</v>
      </c>
      <c r="P106" s="105" t="s">
        <v>149</v>
      </c>
      <c r="Q106" s="104" t="s">
        <v>1267</v>
      </c>
      <c r="R106" s="105" t="s">
        <v>1266</v>
      </c>
      <c r="S106" s="378" t="s">
        <v>1265</v>
      </c>
    </row>
    <row r="107" spans="1:23" x14ac:dyDescent="0.3">
      <c r="A107" t="s">
        <v>76</v>
      </c>
      <c r="B107" t="s">
        <v>155</v>
      </c>
      <c r="C107" s="97">
        <v>45872</v>
      </c>
      <c r="D107" s="409" t="s">
        <v>24</v>
      </c>
      <c r="E107" s="375" t="s">
        <v>24</v>
      </c>
      <c r="F107" s="97">
        <v>45879</v>
      </c>
      <c r="G107" t="s">
        <v>76</v>
      </c>
      <c r="H107" s="94" t="s">
        <v>1249</v>
      </c>
      <c r="I107" s="94" t="s">
        <v>1248</v>
      </c>
      <c r="J107" s="100">
        <v>43034</v>
      </c>
      <c r="K107" s="94">
        <v>7</v>
      </c>
      <c r="L107" s="94" t="s">
        <v>70</v>
      </c>
      <c r="M107" s="94" t="s">
        <v>1247</v>
      </c>
      <c r="N107" s="94" t="s">
        <v>1246</v>
      </c>
      <c r="O107" s="95" t="s">
        <v>1245</v>
      </c>
      <c r="P107" s="99" t="s">
        <v>1244</v>
      </c>
      <c r="R107" s="101"/>
      <c r="S107" s="101"/>
    </row>
    <row r="108" spans="1:23" x14ac:dyDescent="0.3">
      <c r="A108" t="s">
        <v>76</v>
      </c>
      <c r="B108" t="s">
        <v>155</v>
      </c>
      <c r="C108" s="97">
        <v>45872</v>
      </c>
      <c r="D108" s="409" t="s">
        <v>24</v>
      </c>
      <c r="E108" s="375" t="s">
        <v>24</v>
      </c>
      <c r="F108" s="97">
        <v>45879</v>
      </c>
      <c r="G108" t="s">
        <v>76</v>
      </c>
      <c r="H108" s="94" t="s">
        <v>1249</v>
      </c>
      <c r="I108" s="94" t="s">
        <v>1248</v>
      </c>
      <c r="J108" s="100">
        <v>42472</v>
      </c>
      <c r="K108" s="94">
        <v>9</v>
      </c>
      <c r="L108" s="94" t="s">
        <v>70</v>
      </c>
      <c r="M108" s="94" t="s">
        <v>1247</v>
      </c>
      <c r="N108" s="94" t="s">
        <v>1246</v>
      </c>
      <c r="O108" s="95" t="s">
        <v>1245</v>
      </c>
      <c r="P108" s="99" t="s">
        <v>1244</v>
      </c>
      <c r="R108" s="101"/>
      <c r="S108" s="101"/>
    </row>
    <row r="109" spans="1:23" x14ac:dyDescent="0.3">
      <c r="A109" t="s">
        <v>76</v>
      </c>
      <c r="B109" t="s">
        <v>155</v>
      </c>
      <c r="C109" s="97">
        <v>45872</v>
      </c>
      <c r="D109" s="409" t="s">
        <v>24</v>
      </c>
      <c r="E109" s="375" t="s">
        <v>24</v>
      </c>
      <c r="F109" s="97">
        <v>45879</v>
      </c>
      <c r="G109" t="s">
        <v>76</v>
      </c>
      <c r="H109" s="94" t="s">
        <v>1242</v>
      </c>
      <c r="I109" s="94" t="s">
        <v>1243</v>
      </c>
      <c r="J109" s="100">
        <v>41482</v>
      </c>
      <c r="K109" s="94">
        <v>11</v>
      </c>
      <c r="L109" s="94" t="s">
        <v>64</v>
      </c>
      <c r="M109" s="94" t="s">
        <v>1240</v>
      </c>
      <c r="N109" s="94" t="s">
        <v>1239</v>
      </c>
      <c r="O109" s="95" t="s">
        <v>1238</v>
      </c>
      <c r="P109" s="99" t="s">
        <v>1237</v>
      </c>
      <c r="R109" s="101"/>
      <c r="S109" s="101"/>
    </row>
    <row r="110" spans="1:23" x14ac:dyDescent="0.3">
      <c r="A110" t="s">
        <v>76</v>
      </c>
      <c r="B110" t="s">
        <v>155</v>
      </c>
      <c r="C110" s="97">
        <v>45872</v>
      </c>
      <c r="D110" s="409" t="s">
        <v>24</v>
      </c>
      <c r="E110" s="375" t="s">
        <v>24</v>
      </c>
      <c r="F110" s="97">
        <v>45879</v>
      </c>
      <c r="G110" t="s">
        <v>76</v>
      </c>
      <c r="H110" s="94" t="s">
        <v>1242</v>
      </c>
      <c r="I110" s="94" t="s">
        <v>1241</v>
      </c>
      <c r="J110" s="100">
        <v>42777</v>
      </c>
      <c r="K110" s="94">
        <v>8</v>
      </c>
      <c r="L110" s="94" t="s">
        <v>70</v>
      </c>
      <c r="M110" s="94" t="s">
        <v>1240</v>
      </c>
      <c r="N110" s="94" t="s">
        <v>1239</v>
      </c>
      <c r="O110" s="95" t="s">
        <v>1238</v>
      </c>
      <c r="P110" s="99" t="s">
        <v>1237</v>
      </c>
      <c r="R110" s="101"/>
      <c r="S110" s="101"/>
    </row>
    <row r="111" spans="1:23" x14ac:dyDescent="0.3">
      <c r="A111" t="s">
        <v>76</v>
      </c>
      <c r="B111" t="s">
        <v>155</v>
      </c>
      <c r="C111" s="97">
        <v>45872</v>
      </c>
      <c r="D111" s="377" t="s">
        <v>138</v>
      </c>
      <c r="E111" s="376" t="s">
        <v>138</v>
      </c>
      <c r="F111" s="97">
        <v>45879</v>
      </c>
      <c r="G111" t="s">
        <v>76</v>
      </c>
      <c r="H111" s="94" t="s">
        <v>1220</v>
      </c>
      <c r="I111" s="94" t="s">
        <v>1221</v>
      </c>
      <c r="J111" s="100">
        <v>41139</v>
      </c>
      <c r="K111" s="94">
        <v>12</v>
      </c>
      <c r="L111" s="94" t="s">
        <v>70</v>
      </c>
      <c r="M111" s="94" t="s">
        <v>1218</v>
      </c>
      <c r="N111" s="94" t="s">
        <v>1217</v>
      </c>
      <c r="O111" s="95" t="s">
        <v>1216</v>
      </c>
      <c r="P111" s="94" t="s">
        <v>1215</v>
      </c>
      <c r="R111" s="101"/>
      <c r="S111" s="101"/>
    </row>
    <row r="112" spans="1:23" x14ac:dyDescent="0.3">
      <c r="A112" t="s">
        <v>76</v>
      </c>
      <c r="B112" t="s">
        <v>155</v>
      </c>
      <c r="C112" s="97">
        <v>45872</v>
      </c>
      <c r="D112" s="377" t="s">
        <v>138</v>
      </c>
      <c r="E112" s="376" t="s">
        <v>138</v>
      </c>
      <c r="F112" s="97">
        <v>45879</v>
      </c>
      <c r="G112" t="s">
        <v>76</v>
      </c>
      <c r="H112" s="94" t="s">
        <v>1220</v>
      </c>
      <c r="I112" s="94" t="s">
        <v>1219</v>
      </c>
      <c r="J112" s="100">
        <v>41735</v>
      </c>
      <c r="K112" s="94">
        <v>11</v>
      </c>
      <c r="L112" s="94" t="s">
        <v>70</v>
      </c>
      <c r="M112" s="94" t="s">
        <v>1218</v>
      </c>
      <c r="N112" s="94" t="s">
        <v>1217</v>
      </c>
      <c r="O112" s="95" t="s">
        <v>1216</v>
      </c>
      <c r="P112" s="94" t="s">
        <v>1215</v>
      </c>
      <c r="R112" s="101"/>
      <c r="S112" s="101"/>
    </row>
    <row r="113" spans="1:19" x14ac:dyDescent="0.3">
      <c r="A113" t="s">
        <v>76</v>
      </c>
      <c r="B113" t="s">
        <v>155</v>
      </c>
      <c r="C113" s="97">
        <v>45872</v>
      </c>
      <c r="D113" s="377" t="s">
        <v>138</v>
      </c>
      <c r="E113" s="376" t="s">
        <v>138</v>
      </c>
      <c r="F113" s="97">
        <v>45879</v>
      </c>
      <c r="G113" t="s">
        <v>76</v>
      </c>
      <c r="H113" s="386" t="s">
        <v>1214</v>
      </c>
      <c r="I113" s="386" t="s">
        <v>1213</v>
      </c>
      <c r="J113" s="387">
        <v>42087</v>
      </c>
      <c r="K113" s="385">
        <v>7</v>
      </c>
      <c r="L113" s="385" t="s">
        <v>70</v>
      </c>
      <c r="M113" s="386" t="s">
        <v>1212</v>
      </c>
      <c r="N113" s="385" t="s">
        <v>1211</v>
      </c>
      <c r="O113" s="384"/>
      <c r="P113" s="383"/>
      <c r="S113" s="101"/>
    </row>
    <row r="114" spans="1:19" x14ac:dyDescent="0.3">
      <c r="A114" t="s">
        <v>76</v>
      </c>
      <c r="B114" t="s">
        <v>155</v>
      </c>
      <c r="C114" s="97">
        <v>45872</v>
      </c>
      <c r="D114" s="377" t="s">
        <v>138</v>
      </c>
      <c r="E114" s="376" t="s">
        <v>138</v>
      </c>
      <c r="F114" s="97">
        <v>45879</v>
      </c>
      <c r="G114" t="s">
        <v>76</v>
      </c>
      <c r="H114" s="94" t="s">
        <v>1210</v>
      </c>
      <c r="I114" s="94" t="s">
        <v>1157</v>
      </c>
      <c r="J114" s="100">
        <v>42773</v>
      </c>
      <c r="K114" s="94">
        <v>8</v>
      </c>
      <c r="L114" s="94" t="s">
        <v>64</v>
      </c>
      <c r="M114" s="94" t="s">
        <v>1209</v>
      </c>
      <c r="N114" s="94" t="s">
        <v>1208</v>
      </c>
      <c r="O114" s="95" t="s">
        <v>1207</v>
      </c>
      <c r="P114" s="94" t="s">
        <v>1206</v>
      </c>
      <c r="R114" s="101"/>
      <c r="S114" s="101"/>
    </row>
    <row r="115" spans="1:19" x14ac:dyDescent="0.3">
      <c r="A115" t="s">
        <v>76</v>
      </c>
      <c r="B115" t="s">
        <v>155</v>
      </c>
      <c r="C115" s="97">
        <v>45872</v>
      </c>
      <c r="D115" s="376" t="s">
        <v>74</v>
      </c>
      <c r="E115" s="375" t="s">
        <v>74</v>
      </c>
      <c r="F115" s="97">
        <v>45879</v>
      </c>
      <c r="G115" t="s">
        <v>76</v>
      </c>
      <c r="H115" s="137" t="s">
        <v>1151</v>
      </c>
      <c r="I115" s="99" t="s">
        <v>1150</v>
      </c>
      <c r="J115" s="100">
        <v>41664</v>
      </c>
      <c r="K115" s="99">
        <v>11</v>
      </c>
      <c r="L115" s="107" t="s">
        <v>70</v>
      </c>
      <c r="M115" s="99" t="s">
        <v>1149</v>
      </c>
      <c r="N115" s="99" t="s">
        <v>1148</v>
      </c>
      <c r="O115" s="106" t="s">
        <v>1147</v>
      </c>
      <c r="P115" s="105" t="s">
        <v>1146</v>
      </c>
      <c r="R115" s="105" t="s">
        <v>1145</v>
      </c>
      <c r="S115" s="106" t="s">
        <v>1144</v>
      </c>
    </row>
  </sheetData>
  <autoFilter ref="A1:W113" xr:uid="{24A09B65-8AC8-4813-B984-1040320FF228}">
    <sortState xmlns:xlrd2="http://schemas.microsoft.com/office/spreadsheetml/2017/richdata2" ref="A2:W115">
      <sortCondition ref="G1:G113"/>
    </sortState>
  </autoFilter>
  <hyperlinks>
    <hyperlink ref="O115" r:id="rId1" xr:uid="{F5ECC23F-F221-4629-9056-6D7EA9733500}"/>
    <hyperlink ref="S115" r:id="rId2" xr:uid="{CF8BC3FC-7A38-44D1-95AB-D4E3BE807087}"/>
    <hyperlink ref="O105" r:id="rId3" xr:uid="{9DFCCF16-2D2F-47D1-A032-9A1F4957BA12}"/>
    <hyperlink ref="S105" r:id="rId4" xr:uid="{2FB64B64-779C-42BD-9B5D-FB049C424770}"/>
    <hyperlink ref="O106" r:id="rId5" xr:uid="{17540A8A-93A5-4720-9F7B-E434A62F8E5D}"/>
    <hyperlink ref="S106" r:id="rId6" xr:uid="{0D1F2CB2-E301-44E9-8CFD-56D40CEFA555}"/>
    <hyperlink ref="O84" r:id="rId7" xr:uid="{7093CC9F-D731-4A10-B12D-2A41080463D1}"/>
    <hyperlink ref="O88" r:id="rId8" xr:uid="{1D86FCDA-B084-4711-9D59-51FEEDA3B4E6}"/>
    <hyperlink ref="O89" r:id="rId9" xr:uid="{5C0CBF66-7379-4776-AE3E-4B8026BEDC24}"/>
    <hyperlink ref="O85" r:id="rId10" xr:uid="{9440AB86-69BE-47A5-BE61-C0915FD246CA}"/>
    <hyperlink ref="O28" r:id="rId11" xr:uid="{A7B2D167-9EF4-4B87-AD83-732622966037}"/>
    <hyperlink ref="S28" r:id="rId12" xr:uid="{00086DD5-EBFC-45D3-A951-36ECABF0589A}"/>
    <hyperlink ref="O26" r:id="rId13" xr:uid="{C02C8E3C-9BB4-4EC2-A531-4F7AC06E5B0E}"/>
    <hyperlink ref="S26" r:id="rId14" xr:uid="{25698404-751E-41C0-98CA-9D39A493F464}"/>
    <hyperlink ref="S27" r:id="rId15" xr:uid="{A5DFECFA-989E-4C9A-8A07-B820D0B2C456}"/>
    <hyperlink ref="O29" r:id="rId16" xr:uid="{FBA37FE2-D97F-496E-97D9-05C03488090A}"/>
    <hyperlink ref="O30" r:id="rId17" xr:uid="{B9A78BCD-F524-4286-8DF0-10BC1F0B1008}"/>
    <hyperlink ref="S30" r:id="rId18" xr:uid="{FB3E93F1-DF34-4242-BD6D-0AA32677B936}"/>
    <hyperlink ref="O27" r:id="rId19" xr:uid="{40DF3238-01B8-4797-84BE-E9DF3ACC444B}"/>
    <hyperlink ref="O31" r:id="rId20" xr:uid="{B1F312AE-5FBF-4E35-89DF-427983B0F9F5}"/>
    <hyperlink ref="S31" r:id="rId21" xr:uid="{9C526487-D0D5-4506-9136-AA933F8B3AB2}"/>
    <hyperlink ref="S35" r:id="rId22" xr:uid="{81AEA46A-3E38-410B-B274-A2C83DD4072F}"/>
    <hyperlink ref="O34" r:id="rId23" xr:uid="{4FE52551-040F-46BC-8475-D2DB5E7ADD35}"/>
    <hyperlink ref="S34" r:id="rId24" xr:uid="{7115423B-C618-47A1-8935-80B28163978F}"/>
    <hyperlink ref="O66" r:id="rId25" xr:uid="{7570C048-2430-4FC9-B688-307898165AB7}"/>
    <hyperlink ref="S66" r:id="rId26" xr:uid="{5DF1150A-BFF8-475F-A674-3310EBAB1F44}"/>
    <hyperlink ref="O74" r:id="rId27" xr:uid="{D110012A-FB0E-4C44-B1F6-253FD0A14D10}"/>
    <hyperlink ref="S74" r:id="rId28" xr:uid="{BD9960B6-B4B2-446A-AAB0-11CBADF44FA1}"/>
    <hyperlink ref="O37" r:id="rId29" xr:uid="{F0CACE6A-A11D-4837-8782-179B06B72652}"/>
    <hyperlink ref="S37" r:id="rId30" xr:uid="{63BC360C-5259-4ABA-818C-1F0ACA73508C}"/>
    <hyperlink ref="O36" r:id="rId31" xr:uid="{1535F08B-6804-496C-94ED-43969ABEF82A}"/>
    <hyperlink ref="S36" r:id="rId32" xr:uid="{6D5578A9-8687-4647-9EF3-F3D7C8E5FFB0}"/>
    <hyperlink ref="O75" r:id="rId33" xr:uid="{D9DCBF9D-B746-4533-B2FB-C6973289C1A4}"/>
    <hyperlink ref="S75" r:id="rId34" xr:uid="{F7506455-31E3-4D72-BAB3-CF608758BC16}"/>
    <hyperlink ref="O71" r:id="rId35" xr:uid="{72BE3D1B-69EC-44E0-B4BB-86BAE9A98FAF}"/>
    <hyperlink ref="S71" r:id="rId36" xr:uid="{F60BE483-1B0C-42A8-9B6A-CA77FD1BCE6B}"/>
    <hyperlink ref="O38" r:id="rId37" xr:uid="{6AA66D75-BB5B-48EA-8283-F6C25FD9F533}"/>
    <hyperlink ref="S38" r:id="rId38" xr:uid="{955C7087-8C2F-4888-9E47-1DF416EDCE9D}"/>
    <hyperlink ref="O76" r:id="rId39" xr:uid="{74D61A0C-B2D7-4D8F-A793-13C90B11117B}"/>
    <hyperlink ref="S76" r:id="rId40" xr:uid="{F64B449F-AE2F-41F0-BC7C-AA41C905B053}"/>
    <hyperlink ref="S55" r:id="rId41" xr:uid="{AD9E55D6-C95D-42E6-8499-8CC6E2674837}"/>
    <hyperlink ref="O55" r:id="rId42" xr:uid="{D210F5CB-4081-45E0-A370-74E5B276442A}"/>
    <hyperlink ref="O56" r:id="rId43" xr:uid="{9E3E0814-CCB9-46EB-96D8-7B69873E58A8}"/>
    <hyperlink ref="S56" r:id="rId44" xr:uid="{B65DF614-5271-4278-BEBC-0A0E66E3EFE1}"/>
    <hyperlink ref="O57" r:id="rId45" xr:uid="{57C55DDD-D15B-485F-878A-34B04CC01B45}"/>
    <hyperlink ref="S57" r:id="rId46" xr:uid="{73A822ED-E488-4B6F-B562-CE8A2D62D6A2}"/>
    <hyperlink ref="P32" r:id="rId47" xr:uid="{36A60FF4-1E1F-4D4B-B386-2B4DF5283BD0}"/>
    <hyperlink ref="T32" r:id="rId48" xr:uid="{9700B694-D944-4CD0-BD50-90BCAC90F40E}"/>
    <hyperlink ref="T33" r:id="rId49" display="dmonteillard@ardeche.fr" xr:uid="{2D7B7557-EF16-49CF-9D80-E9627C952F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2383-FC96-4638-9C75-D2F716EA0734}">
  <dimension ref="A1:Z80"/>
  <sheetViews>
    <sheetView topLeftCell="A62" workbookViewId="0">
      <selection activeCell="D81" sqref="D81"/>
    </sheetView>
  </sheetViews>
  <sheetFormatPr baseColWidth="10" defaultRowHeight="14.4" x14ac:dyDescent="0.3"/>
  <sheetData>
    <row r="1" spans="1:26" x14ac:dyDescent="0.3">
      <c r="A1" t="str">
        <f>"LPRODLBL"</f>
        <v>LPRODLBL</v>
      </c>
      <c r="B1" t="str">
        <f>"LLBLSF"</f>
        <v>LLBLSF</v>
      </c>
      <c r="C1" t="str">
        <f>"LDATEDEP"</f>
        <v>LDATEDEP</v>
      </c>
      <c r="D1" t="str">
        <f>"LVILLEDEP"</f>
        <v>LVILLEDEP</v>
      </c>
      <c r="E1" t="str">
        <f>"LVILLERET"</f>
        <v>LVILLERET</v>
      </c>
      <c r="F1" t="str">
        <f>"LDATERET"</f>
        <v>LDATERET</v>
      </c>
      <c r="G1" t="str">
        <f>"LVILLEARR"</f>
        <v>LVILLEARR</v>
      </c>
      <c r="H1" t="str">
        <f>"LPARTNOM"</f>
        <v>LPARTNOM</v>
      </c>
      <c r="I1" t="str">
        <f>"LPARTPNOM"</f>
        <v>LPARTPNOM</v>
      </c>
      <c r="J1" t="str">
        <f>"LPARTSEXE"</f>
        <v>LPARTSEXE</v>
      </c>
      <c r="K1" t="str">
        <f>"LAGEPART"</f>
        <v>LAGEPART</v>
      </c>
      <c r="L1" t="str">
        <f>"LTELPART1"</f>
        <v>LTELPART1</v>
      </c>
      <c r="M1" t="str">
        <f>"LTELPART2"</f>
        <v>LTELPART2</v>
      </c>
      <c r="N1" t="str">
        <f>"LCLINOM"</f>
        <v>LCLINOM</v>
      </c>
      <c r="O1" t="str">
        <f>"LCLIPRENOM"</f>
        <v>LCLIPRENOM</v>
      </c>
      <c r="P1" t="str">
        <f>"LADR1"</f>
        <v>LADR1</v>
      </c>
      <c r="Q1" t="str">
        <f>"LADR2"</f>
        <v>LADR2</v>
      </c>
      <c r="R1" t="str">
        <f>"LNOVOIE"</f>
        <v>LNOVOIE</v>
      </c>
      <c r="S1" t="str">
        <f>"LVOIE"</f>
        <v>LVOIE</v>
      </c>
      <c r="T1" t="str">
        <f>"LCP"</f>
        <v>LCP</v>
      </c>
      <c r="U1" t="str">
        <f>"LVILLE"</f>
        <v>LVILLE</v>
      </c>
      <c r="V1" t="str">
        <f>"LTELCLI1"</f>
        <v>LTELCLI1</v>
      </c>
      <c r="W1" t="str">
        <f>"LTELCLI2"</f>
        <v>LTELCLI2</v>
      </c>
      <c r="X1" t="str">
        <f>"LCMTDIR"</f>
        <v>LCMTDIR</v>
      </c>
      <c r="Y1" t="str">
        <f>"LMAIL1"</f>
        <v>LMAIL1</v>
      </c>
      <c r="Z1" t="str">
        <f>"LMAIL2"</f>
        <v>LMAIL2</v>
      </c>
    </row>
    <row r="2" spans="1:26" x14ac:dyDescent="0.3">
      <c r="A2" t="s">
        <v>571</v>
      </c>
      <c r="B2" t="s">
        <v>570</v>
      </c>
      <c r="C2" s="97">
        <v>45872</v>
      </c>
      <c r="D2" t="s">
        <v>26</v>
      </c>
      <c r="E2" t="s">
        <v>26</v>
      </c>
      <c r="F2" s="97">
        <v>45879</v>
      </c>
      <c r="G2" t="s">
        <v>490</v>
      </c>
      <c r="H2" t="s">
        <v>1003</v>
      </c>
      <c r="I2" t="s">
        <v>1002</v>
      </c>
      <c r="J2" t="s">
        <v>64</v>
      </c>
      <c r="K2">
        <v>15</v>
      </c>
      <c r="M2" t="s">
        <v>1001</v>
      </c>
      <c r="N2" t="s">
        <v>427</v>
      </c>
      <c r="P2" t="s">
        <v>426</v>
      </c>
      <c r="Q2" t="s">
        <v>425</v>
      </c>
      <c r="S2" t="s">
        <v>424</v>
      </c>
      <c r="T2">
        <v>70006</v>
      </c>
      <c r="U2" t="s">
        <v>384</v>
      </c>
      <c r="V2" t="s">
        <v>423</v>
      </c>
      <c r="W2" t="s">
        <v>422</v>
      </c>
      <c r="Y2" t="s">
        <v>421</v>
      </c>
    </row>
    <row r="3" spans="1:26" x14ac:dyDescent="0.3">
      <c r="A3" t="s">
        <v>571</v>
      </c>
      <c r="B3" t="s">
        <v>570</v>
      </c>
      <c r="C3" s="97">
        <v>45872</v>
      </c>
      <c r="D3" t="s">
        <v>26</v>
      </c>
      <c r="E3" t="s">
        <v>26</v>
      </c>
      <c r="F3" s="97">
        <v>45879</v>
      </c>
      <c r="G3" t="s">
        <v>490</v>
      </c>
      <c r="H3" t="s">
        <v>1000</v>
      </c>
      <c r="I3" t="s">
        <v>999</v>
      </c>
      <c r="J3" t="s">
        <v>64</v>
      </c>
      <c r="K3">
        <v>12</v>
      </c>
      <c r="M3" t="s">
        <v>998</v>
      </c>
      <c r="N3" t="s">
        <v>997</v>
      </c>
      <c r="R3">
        <v>8</v>
      </c>
      <c r="S3" t="s">
        <v>996</v>
      </c>
      <c r="T3">
        <v>25000</v>
      </c>
      <c r="U3" t="s">
        <v>26</v>
      </c>
      <c r="V3" t="s">
        <v>995</v>
      </c>
      <c r="Y3" t="s">
        <v>994</v>
      </c>
    </row>
    <row r="4" spans="1:26" x14ac:dyDescent="0.3">
      <c r="A4" t="s">
        <v>76</v>
      </c>
      <c r="B4" t="s">
        <v>99</v>
      </c>
      <c r="C4" s="97">
        <v>45872</v>
      </c>
      <c r="D4" t="s">
        <v>26</v>
      </c>
      <c r="E4" t="s">
        <v>26</v>
      </c>
      <c r="F4" s="97">
        <v>45879</v>
      </c>
      <c r="G4" t="s">
        <v>73</v>
      </c>
      <c r="H4" t="s">
        <v>993</v>
      </c>
      <c r="I4" t="s">
        <v>878</v>
      </c>
      <c r="J4" t="s">
        <v>64</v>
      </c>
      <c r="K4">
        <v>11</v>
      </c>
      <c r="L4" t="s">
        <v>977</v>
      </c>
      <c r="M4" t="s">
        <v>982</v>
      </c>
      <c r="N4" t="s">
        <v>981</v>
      </c>
      <c r="Q4" t="s">
        <v>980</v>
      </c>
      <c r="S4" t="s">
        <v>979</v>
      </c>
      <c r="T4">
        <v>70180</v>
      </c>
      <c r="U4" t="s">
        <v>978</v>
      </c>
      <c r="V4" t="s">
        <v>977</v>
      </c>
      <c r="Y4" t="s">
        <v>976</v>
      </c>
    </row>
    <row r="5" spans="1:26" x14ac:dyDescent="0.3">
      <c r="A5" t="s">
        <v>596</v>
      </c>
      <c r="B5" t="s">
        <v>597</v>
      </c>
      <c r="C5" s="97">
        <v>45872</v>
      </c>
      <c r="D5" s="124" t="s">
        <v>26</v>
      </c>
      <c r="E5" s="124" t="s">
        <v>26</v>
      </c>
      <c r="F5" s="125">
        <v>45886</v>
      </c>
      <c r="G5" s="124" t="s">
        <v>596</v>
      </c>
      <c r="H5" t="s">
        <v>990</v>
      </c>
      <c r="I5" t="s">
        <v>992</v>
      </c>
      <c r="J5" t="s">
        <v>64</v>
      </c>
      <c r="K5">
        <v>15</v>
      </c>
      <c r="L5" t="s">
        <v>977</v>
      </c>
      <c r="M5" t="s">
        <v>982</v>
      </c>
      <c r="N5" t="s">
        <v>981</v>
      </c>
      <c r="Q5" t="s">
        <v>980</v>
      </c>
      <c r="S5" t="s">
        <v>979</v>
      </c>
      <c r="T5">
        <v>70180</v>
      </c>
      <c r="U5" t="s">
        <v>978</v>
      </c>
      <c r="V5" t="s">
        <v>977</v>
      </c>
      <c r="Y5" t="s">
        <v>976</v>
      </c>
    </row>
    <row r="6" spans="1:26" x14ac:dyDescent="0.3">
      <c r="A6" t="s">
        <v>37</v>
      </c>
      <c r="B6" t="s">
        <v>612</v>
      </c>
      <c r="C6" s="97">
        <v>45872</v>
      </c>
      <c r="D6" t="s">
        <v>26</v>
      </c>
      <c r="E6" t="s">
        <v>26</v>
      </c>
      <c r="F6" s="97">
        <v>45886</v>
      </c>
      <c r="G6" t="s">
        <v>37</v>
      </c>
      <c r="H6" t="s">
        <v>991</v>
      </c>
      <c r="I6" t="s">
        <v>807</v>
      </c>
      <c r="J6" t="s">
        <v>129</v>
      </c>
      <c r="K6">
        <v>14</v>
      </c>
      <c r="L6" t="s">
        <v>977</v>
      </c>
      <c r="M6" t="s">
        <v>982</v>
      </c>
      <c r="N6" t="s">
        <v>981</v>
      </c>
      <c r="Q6" t="s">
        <v>980</v>
      </c>
      <c r="S6" t="s">
        <v>979</v>
      </c>
      <c r="T6">
        <v>70180</v>
      </c>
      <c r="U6" t="s">
        <v>978</v>
      </c>
      <c r="V6" t="s">
        <v>977</v>
      </c>
      <c r="Y6" t="s">
        <v>976</v>
      </c>
    </row>
    <row r="7" spans="1:26" x14ac:dyDescent="0.3">
      <c r="A7" t="s">
        <v>596</v>
      </c>
      <c r="B7" t="s">
        <v>597</v>
      </c>
      <c r="C7" s="97">
        <v>45872</v>
      </c>
      <c r="D7" s="124" t="s">
        <v>26</v>
      </c>
      <c r="E7" s="124" t="s">
        <v>26</v>
      </c>
      <c r="F7" s="125">
        <v>45886</v>
      </c>
      <c r="G7" s="124" t="s">
        <v>596</v>
      </c>
      <c r="H7" t="s">
        <v>990</v>
      </c>
      <c r="I7" t="s">
        <v>989</v>
      </c>
      <c r="J7" t="s">
        <v>64</v>
      </c>
      <c r="K7">
        <v>14</v>
      </c>
      <c r="L7" t="s">
        <v>988</v>
      </c>
      <c r="M7" t="s">
        <v>124</v>
      </c>
      <c r="N7" t="s">
        <v>987</v>
      </c>
      <c r="P7" t="s">
        <v>986</v>
      </c>
      <c r="R7">
        <v>23</v>
      </c>
      <c r="S7" t="s">
        <v>985</v>
      </c>
      <c r="T7">
        <v>25000</v>
      </c>
      <c r="U7" t="s">
        <v>26</v>
      </c>
      <c r="V7" t="s">
        <v>984</v>
      </c>
    </row>
    <row r="8" spans="1:26" x14ac:dyDescent="0.3">
      <c r="A8" t="s">
        <v>571</v>
      </c>
      <c r="B8" t="s">
        <v>604</v>
      </c>
      <c r="C8" s="97">
        <v>45872</v>
      </c>
      <c r="D8" t="s">
        <v>26</v>
      </c>
      <c r="E8" t="s">
        <v>26</v>
      </c>
      <c r="F8" s="97">
        <v>45886</v>
      </c>
      <c r="G8" t="s">
        <v>490</v>
      </c>
      <c r="H8" t="s">
        <v>983</v>
      </c>
      <c r="I8" t="s">
        <v>584</v>
      </c>
      <c r="J8" t="s">
        <v>64</v>
      </c>
      <c r="K8">
        <v>13</v>
      </c>
      <c r="L8" t="s">
        <v>977</v>
      </c>
      <c r="M8" t="s">
        <v>982</v>
      </c>
      <c r="N8" t="s">
        <v>981</v>
      </c>
      <c r="Q8" t="s">
        <v>980</v>
      </c>
      <c r="S8" t="s">
        <v>979</v>
      </c>
      <c r="T8">
        <v>70180</v>
      </c>
      <c r="U8" t="s">
        <v>978</v>
      </c>
      <c r="V8" t="s">
        <v>977</v>
      </c>
      <c r="Y8" t="s">
        <v>976</v>
      </c>
    </row>
    <row r="9" spans="1:26" x14ac:dyDescent="0.3">
      <c r="A9" t="s">
        <v>596</v>
      </c>
      <c r="B9" t="s">
        <v>637</v>
      </c>
      <c r="C9" s="97">
        <v>45872</v>
      </c>
      <c r="D9" s="124" t="s">
        <v>966</v>
      </c>
      <c r="E9" t="s">
        <v>966</v>
      </c>
      <c r="F9" s="97">
        <v>45886</v>
      </c>
      <c r="G9" t="s">
        <v>596</v>
      </c>
      <c r="H9" t="s">
        <v>975</v>
      </c>
      <c r="I9" t="s">
        <v>706</v>
      </c>
      <c r="J9" t="s">
        <v>64</v>
      </c>
      <c r="K9">
        <v>11</v>
      </c>
      <c r="L9" t="s">
        <v>958</v>
      </c>
      <c r="M9" t="s">
        <v>957</v>
      </c>
      <c r="N9" t="s">
        <v>963</v>
      </c>
      <c r="P9" t="s">
        <v>962</v>
      </c>
      <c r="Q9" t="s">
        <v>961</v>
      </c>
      <c r="S9" t="s">
        <v>960</v>
      </c>
      <c r="T9">
        <v>68600</v>
      </c>
      <c r="U9" t="s">
        <v>959</v>
      </c>
      <c r="V9" t="s">
        <v>958</v>
      </c>
      <c r="W9" t="s">
        <v>957</v>
      </c>
      <c r="Y9" t="s">
        <v>956</v>
      </c>
      <c r="Z9" t="s">
        <v>955</v>
      </c>
    </row>
    <row r="10" spans="1:26" x14ac:dyDescent="0.3">
      <c r="A10" t="s">
        <v>596</v>
      </c>
      <c r="B10" t="s">
        <v>597</v>
      </c>
      <c r="C10" s="97">
        <v>45872</v>
      </c>
      <c r="D10" s="124" t="s">
        <v>966</v>
      </c>
      <c r="E10" t="s">
        <v>966</v>
      </c>
      <c r="F10" s="97">
        <v>45886</v>
      </c>
      <c r="G10" t="s">
        <v>596</v>
      </c>
      <c r="H10" t="s">
        <v>974</v>
      </c>
      <c r="I10" t="s">
        <v>973</v>
      </c>
      <c r="J10" t="s">
        <v>64</v>
      </c>
      <c r="K10">
        <v>12</v>
      </c>
      <c r="L10" t="s">
        <v>958</v>
      </c>
      <c r="M10" t="s">
        <v>957</v>
      </c>
      <c r="N10" t="s">
        <v>963</v>
      </c>
      <c r="P10" t="s">
        <v>962</v>
      </c>
      <c r="Q10" t="s">
        <v>961</v>
      </c>
      <c r="S10" t="s">
        <v>960</v>
      </c>
      <c r="T10">
        <v>68600</v>
      </c>
      <c r="U10" t="s">
        <v>959</v>
      </c>
      <c r="V10" t="s">
        <v>958</v>
      </c>
      <c r="W10" t="s">
        <v>957</v>
      </c>
      <c r="Y10" t="s">
        <v>956</v>
      </c>
      <c r="Z10" t="s">
        <v>955</v>
      </c>
    </row>
    <row r="11" spans="1:26" x14ac:dyDescent="0.3">
      <c r="A11" t="s">
        <v>596</v>
      </c>
      <c r="B11" t="s">
        <v>597</v>
      </c>
      <c r="C11" s="97">
        <v>45872</v>
      </c>
      <c r="D11" s="124" t="s">
        <v>966</v>
      </c>
      <c r="E11" t="s">
        <v>966</v>
      </c>
      <c r="F11" s="97">
        <v>45886</v>
      </c>
      <c r="G11" t="s">
        <v>596</v>
      </c>
      <c r="H11" t="s">
        <v>972</v>
      </c>
      <c r="I11" t="s">
        <v>971</v>
      </c>
      <c r="J11" t="s">
        <v>64</v>
      </c>
      <c r="K11">
        <v>14</v>
      </c>
      <c r="L11" t="s">
        <v>958</v>
      </c>
      <c r="M11" t="s">
        <v>957</v>
      </c>
      <c r="N11" t="s">
        <v>963</v>
      </c>
      <c r="P11" t="s">
        <v>962</v>
      </c>
      <c r="Q11" t="s">
        <v>961</v>
      </c>
      <c r="S11" t="s">
        <v>960</v>
      </c>
      <c r="T11">
        <v>68600</v>
      </c>
      <c r="U11" t="s">
        <v>959</v>
      </c>
      <c r="V11" t="s">
        <v>958</v>
      </c>
      <c r="W11" t="s">
        <v>957</v>
      </c>
      <c r="Y11" t="s">
        <v>956</v>
      </c>
      <c r="Z11" t="s">
        <v>955</v>
      </c>
    </row>
    <row r="12" spans="1:26" x14ac:dyDescent="0.3">
      <c r="A12" t="s">
        <v>596</v>
      </c>
      <c r="B12" t="s">
        <v>637</v>
      </c>
      <c r="C12" s="97">
        <v>45872</v>
      </c>
      <c r="D12" s="124" t="s">
        <v>966</v>
      </c>
      <c r="E12" t="s">
        <v>966</v>
      </c>
      <c r="F12" s="97">
        <v>45886</v>
      </c>
      <c r="G12" t="s">
        <v>596</v>
      </c>
      <c r="H12" t="s">
        <v>965</v>
      </c>
      <c r="I12" t="s">
        <v>970</v>
      </c>
      <c r="J12" t="s">
        <v>64</v>
      </c>
      <c r="K12">
        <v>8</v>
      </c>
      <c r="L12" t="s">
        <v>958</v>
      </c>
      <c r="M12" t="s">
        <v>957</v>
      </c>
      <c r="N12" t="s">
        <v>963</v>
      </c>
      <c r="P12" t="s">
        <v>962</v>
      </c>
      <c r="Q12" t="s">
        <v>961</v>
      </c>
      <c r="S12" t="s">
        <v>960</v>
      </c>
      <c r="T12">
        <v>68600</v>
      </c>
      <c r="U12" t="s">
        <v>959</v>
      </c>
      <c r="V12" t="s">
        <v>958</v>
      </c>
      <c r="W12" t="s">
        <v>957</v>
      </c>
      <c r="Y12" t="s">
        <v>956</v>
      </c>
      <c r="Z12" t="s">
        <v>955</v>
      </c>
    </row>
    <row r="13" spans="1:26" x14ac:dyDescent="0.3">
      <c r="A13" t="s">
        <v>596</v>
      </c>
      <c r="B13" t="s">
        <v>637</v>
      </c>
      <c r="C13" s="97">
        <v>45872</v>
      </c>
      <c r="D13" s="124" t="s">
        <v>966</v>
      </c>
      <c r="E13" t="s">
        <v>966</v>
      </c>
      <c r="F13" s="97">
        <v>45886</v>
      </c>
      <c r="G13" t="s">
        <v>596</v>
      </c>
      <c r="H13" t="s">
        <v>969</v>
      </c>
      <c r="I13" t="s">
        <v>691</v>
      </c>
      <c r="J13" t="s">
        <v>64</v>
      </c>
      <c r="K13">
        <v>9</v>
      </c>
      <c r="L13" t="s">
        <v>958</v>
      </c>
      <c r="M13" t="s">
        <v>957</v>
      </c>
      <c r="N13" t="s">
        <v>963</v>
      </c>
      <c r="P13" t="s">
        <v>962</v>
      </c>
      <c r="Q13" t="s">
        <v>961</v>
      </c>
      <c r="S13" t="s">
        <v>960</v>
      </c>
      <c r="T13">
        <v>68600</v>
      </c>
      <c r="U13" t="s">
        <v>959</v>
      </c>
      <c r="V13" t="s">
        <v>958</v>
      </c>
      <c r="W13" t="s">
        <v>957</v>
      </c>
      <c r="Y13" t="s">
        <v>956</v>
      </c>
      <c r="Z13" t="s">
        <v>955</v>
      </c>
    </row>
    <row r="14" spans="1:26" x14ac:dyDescent="0.3">
      <c r="A14" t="s">
        <v>596</v>
      </c>
      <c r="B14" t="s">
        <v>597</v>
      </c>
      <c r="C14" s="97">
        <v>45872</v>
      </c>
      <c r="D14" s="124" t="s">
        <v>966</v>
      </c>
      <c r="E14" t="s">
        <v>966</v>
      </c>
      <c r="F14" s="97">
        <v>45886</v>
      </c>
      <c r="G14" t="s">
        <v>596</v>
      </c>
      <c r="H14" t="s">
        <v>968</v>
      </c>
      <c r="I14" t="s">
        <v>903</v>
      </c>
      <c r="J14" t="s">
        <v>129</v>
      </c>
      <c r="K14">
        <v>13</v>
      </c>
      <c r="L14" t="s">
        <v>958</v>
      </c>
      <c r="M14" t="s">
        <v>957</v>
      </c>
      <c r="N14" t="s">
        <v>963</v>
      </c>
      <c r="P14" t="s">
        <v>962</v>
      </c>
      <c r="Q14" t="s">
        <v>961</v>
      </c>
      <c r="S14" t="s">
        <v>960</v>
      </c>
      <c r="T14">
        <v>68600</v>
      </c>
      <c r="U14" t="s">
        <v>959</v>
      </c>
      <c r="V14" t="s">
        <v>958</v>
      </c>
      <c r="W14" t="s">
        <v>957</v>
      </c>
      <c r="Y14" t="s">
        <v>956</v>
      </c>
      <c r="Z14" t="s">
        <v>955</v>
      </c>
    </row>
    <row r="15" spans="1:26" x14ac:dyDescent="0.3">
      <c r="A15" t="s">
        <v>596</v>
      </c>
      <c r="B15" t="s">
        <v>637</v>
      </c>
      <c r="C15" s="97">
        <v>45872</v>
      </c>
      <c r="D15" s="124" t="s">
        <v>966</v>
      </c>
      <c r="E15" t="s">
        <v>966</v>
      </c>
      <c r="F15" s="97">
        <v>45886</v>
      </c>
      <c r="G15" t="s">
        <v>596</v>
      </c>
      <c r="H15" t="s">
        <v>968</v>
      </c>
      <c r="I15" t="s">
        <v>967</v>
      </c>
      <c r="J15" t="s">
        <v>129</v>
      </c>
      <c r="K15">
        <v>8</v>
      </c>
      <c r="L15" t="s">
        <v>958</v>
      </c>
      <c r="M15" t="s">
        <v>957</v>
      </c>
      <c r="N15" t="s">
        <v>963</v>
      </c>
      <c r="P15" t="s">
        <v>962</v>
      </c>
      <c r="Q15" t="s">
        <v>961</v>
      </c>
      <c r="S15" t="s">
        <v>960</v>
      </c>
      <c r="T15">
        <v>68600</v>
      </c>
      <c r="U15" t="s">
        <v>959</v>
      </c>
      <c r="V15" t="s">
        <v>958</v>
      </c>
      <c r="W15" t="s">
        <v>957</v>
      </c>
      <c r="Y15" t="s">
        <v>956</v>
      </c>
      <c r="Z15" t="s">
        <v>955</v>
      </c>
    </row>
    <row r="16" spans="1:26" x14ac:dyDescent="0.3">
      <c r="A16" t="s">
        <v>596</v>
      </c>
      <c r="B16" t="s">
        <v>637</v>
      </c>
      <c r="C16" s="97">
        <v>45872</v>
      </c>
      <c r="D16" s="124" t="s">
        <v>966</v>
      </c>
      <c r="E16" t="s">
        <v>966</v>
      </c>
      <c r="F16" s="97">
        <v>45886</v>
      </c>
      <c r="G16" t="s">
        <v>596</v>
      </c>
      <c r="H16" t="s">
        <v>965</v>
      </c>
      <c r="I16" t="s">
        <v>964</v>
      </c>
      <c r="J16" t="s">
        <v>64</v>
      </c>
      <c r="K16">
        <v>6</v>
      </c>
      <c r="L16" t="s">
        <v>958</v>
      </c>
      <c r="M16" t="s">
        <v>957</v>
      </c>
      <c r="N16" t="s">
        <v>963</v>
      </c>
      <c r="P16" t="s">
        <v>962</v>
      </c>
      <c r="Q16" t="s">
        <v>961</v>
      </c>
      <c r="S16" t="s">
        <v>960</v>
      </c>
      <c r="T16">
        <v>68600</v>
      </c>
      <c r="U16" t="s">
        <v>959</v>
      </c>
      <c r="V16" t="s">
        <v>958</v>
      </c>
      <c r="W16" t="s">
        <v>957</v>
      </c>
      <c r="Y16" t="s">
        <v>956</v>
      </c>
      <c r="Z16" t="s">
        <v>955</v>
      </c>
    </row>
    <row r="17" spans="1:26" x14ac:dyDescent="0.3">
      <c r="A17" t="s">
        <v>37</v>
      </c>
      <c r="B17" t="s">
        <v>65</v>
      </c>
      <c r="C17" s="97">
        <v>45872</v>
      </c>
      <c r="D17" t="s">
        <v>74</v>
      </c>
      <c r="E17" t="s">
        <v>74</v>
      </c>
      <c r="F17" s="97">
        <v>45879</v>
      </c>
      <c r="G17" t="s">
        <v>37</v>
      </c>
      <c r="H17" t="s">
        <v>954</v>
      </c>
      <c r="I17" t="s">
        <v>953</v>
      </c>
      <c r="J17" t="s">
        <v>129</v>
      </c>
      <c r="K17">
        <v>11</v>
      </c>
      <c r="L17" t="s">
        <v>952</v>
      </c>
      <c r="N17" t="s">
        <v>951</v>
      </c>
      <c r="R17">
        <v>46</v>
      </c>
      <c r="S17" t="s">
        <v>950</v>
      </c>
      <c r="T17">
        <v>38300</v>
      </c>
      <c r="U17" t="s">
        <v>949</v>
      </c>
      <c r="V17" t="s">
        <v>948</v>
      </c>
      <c r="W17" t="s">
        <v>947</v>
      </c>
      <c r="Y17" t="s">
        <v>946</v>
      </c>
      <c r="Z17" t="s">
        <v>945</v>
      </c>
    </row>
    <row r="18" spans="1:26" x14ac:dyDescent="0.3">
      <c r="A18" t="s">
        <v>571</v>
      </c>
      <c r="B18" t="s">
        <v>604</v>
      </c>
      <c r="C18" s="97">
        <v>45872</v>
      </c>
      <c r="D18" s="120" t="s">
        <v>17</v>
      </c>
      <c r="E18" s="120" t="s">
        <v>17</v>
      </c>
      <c r="F18" s="121">
        <v>45886</v>
      </c>
      <c r="G18" s="120" t="s">
        <v>490</v>
      </c>
      <c r="H18" s="120" t="s">
        <v>944</v>
      </c>
      <c r="I18" s="120" t="s">
        <v>943</v>
      </c>
      <c r="J18" t="s">
        <v>129</v>
      </c>
      <c r="K18">
        <v>14</v>
      </c>
      <c r="M18" t="s">
        <v>942</v>
      </c>
      <c r="N18" t="s">
        <v>941</v>
      </c>
      <c r="P18" t="s">
        <v>940</v>
      </c>
      <c r="Q18" t="s">
        <v>939</v>
      </c>
      <c r="R18">
        <v>7</v>
      </c>
      <c r="S18" t="s">
        <v>938</v>
      </c>
      <c r="T18">
        <v>38022</v>
      </c>
      <c r="U18" t="s">
        <v>937</v>
      </c>
      <c r="V18" t="s">
        <v>936</v>
      </c>
      <c r="W18" t="s">
        <v>935</v>
      </c>
      <c r="X18" t="s">
        <v>934</v>
      </c>
      <c r="Y18" t="s">
        <v>933</v>
      </c>
    </row>
    <row r="19" spans="1:26" x14ac:dyDescent="0.3">
      <c r="A19" t="s">
        <v>596</v>
      </c>
      <c r="B19" t="s">
        <v>637</v>
      </c>
      <c r="C19" s="97">
        <v>45872</v>
      </c>
      <c r="D19" s="124" t="s">
        <v>195</v>
      </c>
      <c r="E19" s="124" t="s">
        <v>195</v>
      </c>
      <c r="F19" s="121">
        <v>45886</v>
      </c>
      <c r="G19" s="120" t="s">
        <v>596</v>
      </c>
      <c r="H19" s="120" t="s">
        <v>932</v>
      </c>
      <c r="I19" s="120" t="s">
        <v>352</v>
      </c>
      <c r="J19" t="s">
        <v>64</v>
      </c>
      <c r="K19">
        <v>10</v>
      </c>
      <c r="L19">
        <v>630437227</v>
      </c>
      <c r="M19">
        <v>630437227</v>
      </c>
      <c r="N19" t="s">
        <v>929</v>
      </c>
      <c r="R19">
        <v>525</v>
      </c>
      <c r="S19" t="s">
        <v>928</v>
      </c>
      <c r="T19">
        <v>38360</v>
      </c>
      <c r="U19" t="s">
        <v>927</v>
      </c>
      <c r="V19" t="s">
        <v>926</v>
      </c>
    </row>
    <row r="20" spans="1:26" x14ac:dyDescent="0.3">
      <c r="A20" t="s">
        <v>596</v>
      </c>
      <c r="B20" t="s">
        <v>637</v>
      </c>
      <c r="C20" s="97">
        <v>45872</v>
      </c>
      <c r="D20" s="124" t="s">
        <v>195</v>
      </c>
      <c r="E20" s="124" t="s">
        <v>195</v>
      </c>
      <c r="F20" s="121">
        <v>45886</v>
      </c>
      <c r="G20" s="120" t="s">
        <v>596</v>
      </c>
      <c r="H20" s="120" t="s">
        <v>931</v>
      </c>
      <c r="I20" s="120" t="s">
        <v>930</v>
      </c>
      <c r="J20" t="s">
        <v>64</v>
      </c>
      <c r="K20">
        <v>9</v>
      </c>
      <c r="L20">
        <v>630437227</v>
      </c>
      <c r="M20">
        <v>630437227</v>
      </c>
      <c r="N20" t="s">
        <v>929</v>
      </c>
      <c r="R20">
        <v>525</v>
      </c>
      <c r="S20" t="s">
        <v>928</v>
      </c>
      <c r="T20">
        <v>38360</v>
      </c>
      <c r="U20" t="s">
        <v>927</v>
      </c>
      <c r="V20" t="s">
        <v>926</v>
      </c>
    </row>
    <row r="21" spans="1:26" x14ac:dyDescent="0.3">
      <c r="A21" t="s">
        <v>76</v>
      </c>
      <c r="B21" t="s">
        <v>155</v>
      </c>
      <c r="C21" s="97">
        <v>45872</v>
      </c>
      <c r="D21" t="s">
        <v>195</v>
      </c>
      <c r="E21" t="s">
        <v>195</v>
      </c>
      <c r="F21" s="97">
        <v>45879</v>
      </c>
      <c r="G21" t="s">
        <v>73</v>
      </c>
      <c r="H21" t="s">
        <v>924</v>
      </c>
      <c r="I21" t="s">
        <v>925</v>
      </c>
      <c r="J21" t="s">
        <v>129</v>
      </c>
      <c r="K21">
        <v>7</v>
      </c>
      <c r="L21" t="s">
        <v>921</v>
      </c>
      <c r="N21" t="s">
        <v>924</v>
      </c>
      <c r="O21" t="s">
        <v>242</v>
      </c>
      <c r="R21">
        <v>1</v>
      </c>
      <c r="S21" t="s">
        <v>923</v>
      </c>
      <c r="T21">
        <v>21330</v>
      </c>
      <c r="U21" t="s">
        <v>922</v>
      </c>
      <c r="V21" t="s">
        <v>921</v>
      </c>
      <c r="Y21" t="s">
        <v>920</v>
      </c>
    </row>
    <row r="22" spans="1:26" x14ac:dyDescent="0.3">
      <c r="A22" t="s">
        <v>76</v>
      </c>
      <c r="B22" t="s">
        <v>155</v>
      </c>
      <c r="C22" s="97">
        <v>45872</v>
      </c>
      <c r="D22" t="s">
        <v>195</v>
      </c>
      <c r="E22" t="s">
        <v>195</v>
      </c>
      <c r="F22" s="97">
        <v>45879</v>
      </c>
      <c r="G22" t="s">
        <v>73</v>
      </c>
      <c r="H22" t="s">
        <v>919</v>
      </c>
      <c r="I22" t="s">
        <v>918</v>
      </c>
      <c r="J22" t="s">
        <v>129</v>
      </c>
      <c r="K22">
        <v>7</v>
      </c>
      <c r="L22" t="s">
        <v>914</v>
      </c>
      <c r="N22" t="s">
        <v>917</v>
      </c>
      <c r="O22" t="s">
        <v>660</v>
      </c>
      <c r="R22">
        <v>41</v>
      </c>
      <c r="S22" t="s">
        <v>916</v>
      </c>
      <c r="T22">
        <v>21400</v>
      </c>
      <c r="U22" t="s">
        <v>915</v>
      </c>
      <c r="V22" t="s">
        <v>914</v>
      </c>
      <c r="Y22" t="s">
        <v>913</v>
      </c>
    </row>
    <row r="23" spans="1:26" x14ac:dyDescent="0.3">
      <c r="A23" t="s">
        <v>571</v>
      </c>
      <c r="B23" t="s">
        <v>684</v>
      </c>
      <c r="C23" s="97">
        <v>45872</v>
      </c>
      <c r="D23" t="s">
        <v>195</v>
      </c>
      <c r="E23" t="s">
        <v>195</v>
      </c>
      <c r="F23" s="97">
        <v>45879</v>
      </c>
      <c r="G23" t="s">
        <v>490</v>
      </c>
      <c r="H23" t="s">
        <v>912</v>
      </c>
      <c r="I23" t="s">
        <v>911</v>
      </c>
      <c r="J23" t="s">
        <v>64</v>
      </c>
      <c r="K23">
        <v>10</v>
      </c>
      <c r="L23">
        <v>681225166</v>
      </c>
      <c r="M23">
        <v>681225166</v>
      </c>
      <c r="N23" t="s">
        <v>910</v>
      </c>
      <c r="O23" t="s">
        <v>909</v>
      </c>
      <c r="P23" t="s">
        <v>908</v>
      </c>
      <c r="R23">
        <v>6</v>
      </c>
      <c r="S23" t="s">
        <v>907</v>
      </c>
      <c r="T23">
        <v>1250</v>
      </c>
      <c r="U23" t="s">
        <v>906</v>
      </c>
      <c r="V23">
        <v>681225166</v>
      </c>
      <c r="W23">
        <v>681225166</v>
      </c>
      <c r="Y23" t="s">
        <v>905</v>
      </c>
    </row>
    <row r="24" spans="1:26" x14ac:dyDescent="0.3">
      <c r="A24" t="s">
        <v>37</v>
      </c>
      <c r="B24" t="s">
        <v>65</v>
      </c>
      <c r="C24" s="97">
        <v>45872</v>
      </c>
      <c r="D24" t="s">
        <v>195</v>
      </c>
      <c r="E24" t="s">
        <v>195</v>
      </c>
      <c r="F24" s="97">
        <v>45879</v>
      </c>
      <c r="G24" t="s">
        <v>37</v>
      </c>
      <c r="H24" t="s">
        <v>904</v>
      </c>
      <c r="I24" t="s">
        <v>903</v>
      </c>
      <c r="J24" t="s">
        <v>129</v>
      </c>
      <c r="K24">
        <v>8</v>
      </c>
      <c r="L24">
        <v>615330283</v>
      </c>
      <c r="N24" t="s">
        <v>902</v>
      </c>
      <c r="O24" t="s">
        <v>166</v>
      </c>
      <c r="R24">
        <v>9</v>
      </c>
      <c r="S24" t="s">
        <v>901</v>
      </c>
      <c r="T24">
        <v>38490</v>
      </c>
      <c r="U24" t="s">
        <v>900</v>
      </c>
      <c r="V24">
        <v>615330283</v>
      </c>
      <c r="Y24" t="s">
        <v>899</v>
      </c>
    </row>
    <row r="25" spans="1:26" x14ac:dyDescent="0.3">
      <c r="A25" t="s">
        <v>596</v>
      </c>
      <c r="B25" t="s">
        <v>597</v>
      </c>
      <c r="C25" s="97">
        <v>45872</v>
      </c>
      <c r="D25" s="124" t="s">
        <v>195</v>
      </c>
      <c r="E25" s="124" t="s">
        <v>195</v>
      </c>
      <c r="F25" s="125">
        <v>45886</v>
      </c>
      <c r="G25" s="124" t="s">
        <v>596</v>
      </c>
      <c r="H25" t="s">
        <v>898</v>
      </c>
      <c r="I25" t="s">
        <v>897</v>
      </c>
      <c r="J25" t="s">
        <v>129</v>
      </c>
      <c r="K25">
        <v>14</v>
      </c>
      <c r="L25" t="s">
        <v>892</v>
      </c>
      <c r="M25" t="s">
        <v>124</v>
      </c>
      <c r="N25" t="s">
        <v>891</v>
      </c>
      <c r="R25">
        <v>194</v>
      </c>
      <c r="S25" t="s">
        <v>890</v>
      </c>
      <c r="T25">
        <v>71000</v>
      </c>
      <c r="U25" t="s">
        <v>889</v>
      </c>
      <c r="V25" t="s">
        <v>292</v>
      </c>
    </row>
    <row r="26" spans="1:26" x14ac:dyDescent="0.3">
      <c r="A26" t="s">
        <v>596</v>
      </c>
      <c r="B26" t="s">
        <v>597</v>
      </c>
      <c r="C26" s="97">
        <v>45872</v>
      </c>
      <c r="D26" s="124" t="s">
        <v>195</v>
      </c>
      <c r="E26" s="124" t="s">
        <v>195</v>
      </c>
      <c r="F26" s="125">
        <v>45886</v>
      </c>
      <c r="G26" s="124" t="s">
        <v>596</v>
      </c>
      <c r="H26" t="s">
        <v>896</v>
      </c>
      <c r="I26" t="s">
        <v>895</v>
      </c>
      <c r="J26" t="s">
        <v>129</v>
      </c>
      <c r="K26">
        <v>14</v>
      </c>
      <c r="L26" t="s">
        <v>892</v>
      </c>
      <c r="M26" t="s">
        <v>124</v>
      </c>
      <c r="N26" t="s">
        <v>891</v>
      </c>
      <c r="R26">
        <v>194</v>
      </c>
      <c r="S26" t="s">
        <v>890</v>
      </c>
      <c r="T26">
        <v>71000</v>
      </c>
      <c r="U26" t="s">
        <v>889</v>
      </c>
      <c r="V26" t="s">
        <v>292</v>
      </c>
    </row>
    <row r="27" spans="1:26" x14ac:dyDescent="0.3">
      <c r="A27" t="s">
        <v>596</v>
      </c>
      <c r="B27" t="s">
        <v>597</v>
      </c>
      <c r="C27" s="97">
        <v>45872</v>
      </c>
      <c r="D27" s="124" t="s">
        <v>195</v>
      </c>
      <c r="E27" s="124" t="s">
        <v>195</v>
      </c>
      <c r="F27" s="125">
        <v>45886</v>
      </c>
      <c r="G27" s="124" t="s">
        <v>596</v>
      </c>
      <c r="H27" t="s">
        <v>894</v>
      </c>
      <c r="I27" t="s">
        <v>893</v>
      </c>
      <c r="J27" t="s">
        <v>64</v>
      </c>
      <c r="K27">
        <v>14</v>
      </c>
      <c r="L27" t="s">
        <v>892</v>
      </c>
      <c r="M27" t="s">
        <v>124</v>
      </c>
      <c r="N27" t="s">
        <v>891</v>
      </c>
      <c r="R27">
        <v>194</v>
      </c>
      <c r="S27" t="s">
        <v>890</v>
      </c>
      <c r="T27">
        <v>71000</v>
      </c>
      <c r="U27" t="s">
        <v>889</v>
      </c>
      <c r="V27" t="s">
        <v>292</v>
      </c>
    </row>
    <row r="28" spans="1:26" x14ac:dyDescent="0.3">
      <c r="A28" t="s">
        <v>596</v>
      </c>
      <c r="B28" t="s">
        <v>597</v>
      </c>
      <c r="C28" s="97">
        <v>45872</v>
      </c>
      <c r="D28" s="124" t="s">
        <v>195</v>
      </c>
      <c r="E28" s="124" t="s">
        <v>195</v>
      </c>
      <c r="F28" s="125">
        <v>45886</v>
      </c>
      <c r="G28" s="124" t="s">
        <v>596</v>
      </c>
      <c r="H28" t="s">
        <v>888</v>
      </c>
      <c r="I28" t="s">
        <v>98</v>
      </c>
      <c r="J28" t="s">
        <v>64</v>
      </c>
      <c r="K28">
        <v>15</v>
      </c>
      <c r="M28" t="s">
        <v>887</v>
      </c>
      <c r="N28" t="s">
        <v>886</v>
      </c>
      <c r="P28" t="s">
        <v>885</v>
      </c>
      <c r="Q28" t="s">
        <v>884</v>
      </c>
      <c r="R28">
        <v>18</v>
      </c>
      <c r="S28" t="s">
        <v>883</v>
      </c>
      <c r="T28">
        <v>71026</v>
      </c>
      <c r="U28" t="s">
        <v>882</v>
      </c>
      <c r="V28" t="s">
        <v>881</v>
      </c>
      <c r="Y28" t="s">
        <v>880</v>
      </c>
    </row>
    <row r="29" spans="1:26" x14ac:dyDescent="0.3">
      <c r="A29" t="s">
        <v>596</v>
      </c>
      <c r="B29" t="s">
        <v>597</v>
      </c>
      <c r="C29" s="97">
        <v>45872</v>
      </c>
      <c r="D29" s="124" t="s">
        <v>195</v>
      </c>
      <c r="E29" s="124" t="s">
        <v>195</v>
      </c>
      <c r="F29" s="125">
        <v>45886</v>
      </c>
      <c r="G29" s="124" t="s">
        <v>596</v>
      </c>
      <c r="H29" t="s">
        <v>888</v>
      </c>
      <c r="I29" t="s">
        <v>342</v>
      </c>
      <c r="J29" t="s">
        <v>64</v>
      </c>
      <c r="K29">
        <v>12</v>
      </c>
      <c r="M29" t="s">
        <v>887</v>
      </c>
      <c r="N29" t="s">
        <v>886</v>
      </c>
      <c r="P29" t="s">
        <v>885</v>
      </c>
      <c r="Q29" t="s">
        <v>884</v>
      </c>
      <c r="R29">
        <v>18</v>
      </c>
      <c r="S29" t="s">
        <v>883</v>
      </c>
      <c r="T29">
        <v>71026</v>
      </c>
      <c r="U29" t="s">
        <v>882</v>
      </c>
      <c r="V29" t="s">
        <v>881</v>
      </c>
      <c r="Y29" t="s">
        <v>880</v>
      </c>
    </row>
    <row r="30" spans="1:26" x14ac:dyDescent="0.3">
      <c r="A30" t="s">
        <v>37</v>
      </c>
      <c r="B30" t="s">
        <v>612</v>
      </c>
      <c r="C30" s="97">
        <v>45872</v>
      </c>
      <c r="D30" t="s">
        <v>309</v>
      </c>
      <c r="E30" t="s">
        <v>309</v>
      </c>
      <c r="F30" s="97">
        <v>45886</v>
      </c>
      <c r="G30" t="s">
        <v>37</v>
      </c>
      <c r="H30" t="s">
        <v>879</v>
      </c>
      <c r="I30" t="s">
        <v>878</v>
      </c>
      <c r="J30" t="s">
        <v>64</v>
      </c>
      <c r="K30">
        <v>16</v>
      </c>
      <c r="L30" t="s">
        <v>877</v>
      </c>
      <c r="M30" t="s">
        <v>876</v>
      </c>
      <c r="N30" t="s">
        <v>875</v>
      </c>
      <c r="P30" t="s">
        <v>874</v>
      </c>
      <c r="Q30" t="s">
        <v>873</v>
      </c>
      <c r="R30">
        <v>6</v>
      </c>
      <c r="S30" t="s">
        <v>872</v>
      </c>
      <c r="T30">
        <v>84092</v>
      </c>
      <c r="U30" t="s">
        <v>871</v>
      </c>
      <c r="V30" t="s">
        <v>870</v>
      </c>
      <c r="Y30" t="s">
        <v>869</v>
      </c>
    </row>
    <row r="31" spans="1:26" x14ac:dyDescent="0.3">
      <c r="A31" t="s">
        <v>596</v>
      </c>
      <c r="B31" t="s">
        <v>597</v>
      </c>
      <c r="C31" s="97">
        <v>45872</v>
      </c>
      <c r="D31" t="s">
        <v>309</v>
      </c>
      <c r="E31" t="s">
        <v>309</v>
      </c>
      <c r="F31" s="97">
        <v>45886</v>
      </c>
      <c r="G31" t="s">
        <v>596</v>
      </c>
      <c r="H31" t="s">
        <v>868</v>
      </c>
      <c r="I31" t="s">
        <v>867</v>
      </c>
      <c r="J31" t="s">
        <v>64</v>
      </c>
      <c r="K31">
        <v>15</v>
      </c>
      <c r="L31">
        <v>787123411</v>
      </c>
      <c r="M31">
        <v>650022664</v>
      </c>
      <c r="N31" t="s">
        <v>866</v>
      </c>
      <c r="P31" t="s">
        <v>865</v>
      </c>
      <c r="R31">
        <v>52</v>
      </c>
      <c r="S31" t="s">
        <v>864</v>
      </c>
      <c r="T31">
        <v>13256</v>
      </c>
      <c r="U31" t="s">
        <v>863</v>
      </c>
      <c r="V31" t="s">
        <v>862</v>
      </c>
    </row>
    <row r="32" spans="1:26" x14ac:dyDescent="0.3">
      <c r="A32" t="s">
        <v>571</v>
      </c>
      <c r="B32" t="s">
        <v>684</v>
      </c>
      <c r="C32" s="97">
        <v>45872</v>
      </c>
      <c r="D32" t="s">
        <v>16</v>
      </c>
      <c r="E32" t="s">
        <v>16</v>
      </c>
      <c r="F32" s="97">
        <v>45879</v>
      </c>
      <c r="G32" t="s">
        <v>490</v>
      </c>
      <c r="H32" t="s">
        <v>861</v>
      </c>
      <c r="I32" t="s">
        <v>242</v>
      </c>
      <c r="J32" t="s">
        <v>64</v>
      </c>
      <c r="K32">
        <v>8</v>
      </c>
      <c r="L32" t="s">
        <v>829</v>
      </c>
      <c r="M32" t="s">
        <v>860</v>
      </c>
      <c r="N32" t="s">
        <v>832</v>
      </c>
      <c r="P32" t="s">
        <v>831</v>
      </c>
      <c r="R32">
        <v>70</v>
      </c>
      <c r="S32" t="s">
        <v>830</v>
      </c>
      <c r="T32">
        <v>58000</v>
      </c>
      <c r="U32" t="s">
        <v>16</v>
      </c>
      <c r="V32" t="s">
        <v>829</v>
      </c>
      <c r="Y32" t="s">
        <v>828</v>
      </c>
      <c r="Z32" t="s">
        <v>827</v>
      </c>
    </row>
    <row r="33" spans="1:26" x14ac:dyDescent="0.3">
      <c r="A33" t="s">
        <v>37</v>
      </c>
      <c r="B33" t="s">
        <v>612</v>
      </c>
      <c r="C33" s="97">
        <v>45872</v>
      </c>
      <c r="D33" t="s">
        <v>16</v>
      </c>
      <c r="E33" t="s">
        <v>16</v>
      </c>
      <c r="F33" s="97">
        <v>45886</v>
      </c>
      <c r="G33" t="s">
        <v>37</v>
      </c>
      <c r="H33" t="s">
        <v>859</v>
      </c>
      <c r="I33" t="s">
        <v>858</v>
      </c>
      <c r="J33" t="s">
        <v>129</v>
      </c>
      <c r="K33">
        <v>15</v>
      </c>
      <c r="M33" t="s">
        <v>857</v>
      </c>
      <c r="N33" t="s">
        <v>856</v>
      </c>
      <c r="P33" t="s">
        <v>855</v>
      </c>
      <c r="R33">
        <v>6</v>
      </c>
      <c r="S33" t="s">
        <v>854</v>
      </c>
      <c r="T33">
        <v>58120</v>
      </c>
      <c r="U33" t="s">
        <v>853</v>
      </c>
      <c r="V33" t="s">
        <v>852</v>
      </c>
      <c r="X33" t="s">
        <v>851</v>
      </c>
    </row>
    <row r="34" spans="1:26" x14ac:dyDescent="0.3">
      <c r="A34" t="s">
        <v>596</v>
      </c>
      <c r="B34" t="s">
        <v>597</v>
      </c>
      <c r="C34" s="97">
        <v>45872</v>
      </c>
      <c r="D34" s="124" t="s">
        <v>16</v>
      </c>
      <c r="E34" s="124" t="s">
        <v>16</v>
      </c>
      <c r="F34" s="125">
        <v>45886</v>
      </c>
      <c r="G34" s="124" t="s">
        <v>596</v>
      </c>
      <c r="H34" t="s">
        <v>850</v>
      </c>
      <c r="I34" t="s">
        <v>849</v>
      </c>
      <c r="J34" t="s">
        <v>64</v>
      </c>
      <c r="K34">
        <v>13</v>
      </c>
      <c r="L34" t="s">
        <v>824</v>
      </c>
      <c r="M34" t="s">
        <v>823</v>
      </c>
      <c r="N34" t="s">
        <v>822</v>
      </c>
      <c r="P34" t="s">
        <v>821</v>
      </c>
      <c r="R34">
        <v>7</v>
      </c>
      <c r="S34" t="s">
        <v>820</v>
      </c>
      <c r="T34">
        <v>58000</v>
      </c>
      <c r="U34" t="s">
        <v>16</v>
      </c>
      <c r="V34" t="s">
        <v>819</v>
      </c>
      <c r="Y34" t="s">
        <v>818</v>
      </c>
      <c r="Z34" t="s">
        <v>817</v>
      </c>
    </row>
    <row r="35" spans="1:26" x14ac:dyDescent="0.3">
      <c r="A35" t="s">
        <v>596</v>
      </c>
      <c r="B35" t="s">
        <v>597</v>
      </c>
      <c r="C35" s="97">
        <v>45872</v>
      </c>
      <c r="D35" s="124" t="s">
        <v>16</v>
      </c>
      <c r="E35" s="124" t="s">
        <v>16</v>
      </c>
      <c r="F35" s="125">
        <v>45886</v>
      </c>
      <c r="G35" s="124" t="s">
        <v>596</v>
      </c>
      <c r="H35" t="s">
        <v>848</v>
      </c>
      <c r="I35" t="s">
        <v>107</v>
      </c>
      <c r="J35" t="s">
        <v>129</v>
      </c>
      <c r="K35">
        <v>14</v>
      </c>
      <c r="L35" t="s">
        <v>824</v>
      </c>
      <c r="M35" t="s">
        <v>823</v>
      </c>
      <c r="N35" t="s">
        <v>822</v>
      </c>
      <c r="P35" t="s">
        <v>821</v>
      </c>
      <c r="R35">
        <v>7</v>
      </c>
      <c r="S35" t="s">
        <v>820</v>
      </c>
      <c r="T35">
        <v>58000</v>
      </c>
      <c r="U35" t="s">
        <v>16</v>
      </c>
      <c r="V35" t="s">
        <v>819</v>
      </c>
      <c r="Y35" t="s">
        <v>818</v>
      </c>
      <c r="Z35" t="s">
        <v>817</v>
      </c>
    </row>
    <row r="36" spans="1:26" x14ac:dyDescent="0.3">
      <c r="A36" t="s">
        <v>571</v>
      </c>
      <c r="B36" t="s">
        <v>604</v>
      </c>
      <c r="C36" s="97">
        <v>45872</v>
      </c>
      <c r="D36" t="s">
        <v>16</v>
      </c>
      <c r="E36" t="s">
        <v>16</v>
      </c>
      <c r="F36" s="97">
        <v>45886</v>
      </c>
      <c r="G36" t="s">
        <v>490</v>
      </c>
      <c r="H36" t="s">
        <v>847</v>
      </c>
      <c r="I36" t="s">
        <v>846</v>
      </c>
      <c r="J36" t="s">
        <v>129</v>
      </c>
      <c r="K36">
        <v>15</v>
      </c>
      <c r="L36" t="s">
        <v>824</v>
      </c>
      <c r="M36" t="s">
        <v>823</v>
      </c>
      <c r="N36" t="s">
        <v>822</v>
      </c>
      <c r="P36" t="s">
        <v>821</v>
      </c>
      <c r="R36">
        <v>7</v>
      </c>
      <c r="S36" t="s">
        <v>820</v>
      </c>
      <c r="T36">
        <v>58000</v>
      </c>
      <c r="U36" t="s">
        <v>16</v>
      </c>
      <c r="V36" t="s">
        <v>819</v>
      </c>
      <c r="Y36" t="s">
        <v>818</v>
      </c>
      <c r="Z36" t="s">
        <v>817</v>
      </c>
    </row>
    <row r="37" spans="1:26" x14ac:dyDescent="0.3">
      <c r="A37" t="s">
        <v>571</v>
      </c>
      <c r="B37" t="s">
        <v>604</v>
      </c>
      <c r="C37" s="97">
        <v>45872</v>
      </c>
      <c r="D37" t="s">
        <v>16</v>
      </c>
      <c r="E37" t="s">
        <v>16</v>
      </c>
      <c r="F37" s="97">
        <v>45886</v>
      </c>
      <c r="G37" t="s">
        <v>490</v>
      </c>
      <c r="H37" t="s">
        <v>845</v>
      </c>
      <c r="I37" t="s">
        <v>844</v>
      </c>
      <c r="J37" t="s">
        <v>64</v>
      </c>
      <c r="K37">
        <v>14</v>
      </c>
      <c r="L37" t="s">
        <v>824</v>
      </c>
      <c r="M37" t="s">
        <v>823</v>
      </c>
      <c r="N37" t="s">
        <v>822</v>
      </c>
      <c r="P37" t="s">
        <v>821</v>
      </c>
      <c r="R37">
        <v>7</v>
      </c>
      <c r="S37" t="s">
        <v>820</v>
      </c>
      <c r="T37">
        <v>58000</v>
      </c>
      <c r="U37" t="s">
        <v>16</v>
      </c>
      <c r="V37" t="s">
        <v>819</v>
      </c>
      <c r="Y37" t="s">
        <v>818</v>
      </c>
      <c r="Z37" t="s">
        <v>817</v>
      </c>
    </row>
    <row r="38" spans="1:26" x14ac:dyDescent="0.3">
      <c r="A38" t="s">
        <v>596</v>
      </c>
      <c r="B38" t="s">
        <v>597</v>
      </c>
      <c r="C38" s="97">
        <v>45872</v>
      </c>
      <c r="D38" s="124" t="s">
        <v>16</v>
      </c>
      <c r="E38" s="124" t="s">
        <v>16</v>
      </c>
      <c r="F38" s="125">
        <v>45886</v>
      </c>
      <c r="G38" s="124" t="s">
        <v>596</v>
      </c>
      <c r="H38" t="s">
        <v>843</v>
      </c>
      <c r="I38" t="s">
        <v>842</v>
      </c>
      <c r="J38" t="s">
        <v>64</v>
      </c>
      <c r="K38">
        <v>15</v>
      </c>
      <c r="M38" t="s">
        <v>841</v>
      </c>
      <c r="N38" t="s">
        <v>840</v>
      </c>
      <c r="Q38" t="s">
        <v>839</v>
      </c>
      <c r="R38">
        <v>5</v>
      </c>
      <c r="S38" t="s">
        <v>838</v>
      </c>
      <c r="T38">
        <v>58400</v>
      </c>
      <c r="U38" t="s">
        <v>837</v>
      </c>
      <c r="V38" t="s">
        <v>836</v>
      </c>
    </row>
    <row r="39" spans="1:26" x14ac:dyDescent="0.3">
      <c r="A39" t="s">
        <v>596</v>
      </c>
      <c r="B39" t="s">
        <v>597</v>
      </c>
      <c r="C39" s="97">
        <v>45872</v>
      </c>
      <c r="D39" s="124" t="s">
        <v>16</v>
      </c>
      <c r="E39" s="124" t="s">
        <v>16</v>
      </c>
      <c r="F39" s="125">
        <v>45886</v>
      </c>
      <c r="G39" s="124" t="s">
        <v>596</v>
      </c>
      <c r="H39" t="s">
        <v>835</v>
      </c>
      <c r="I39" t="s">
        <v>242</v>
      </c>
      <c r="J39" t="s">
        <v>64</v>
      </c>
      <c r="K39">
        <v>13</v>
      </c>
      <c r="L39" t="s">
        <v>834</v>
      </c>
      <c r="M39" t="s">
        <v>833</v>
      </c>
      <c r="N39" t="s">
        <v>832</v>
      </c>
      <c r="P39" t="s">
        <v>831</v>
      </c>
      <c r="R39">
        <v>70</v>
      </c>
      <c r="S39" t="s">
        <v>830</v>
      </c>
      <c r="T39">
        <v>58000</v>
      </c>
      <c r="U39" t="s">
        <v>16</v>
      </c>
      <c r="V39" t="s">
        <v>829</v>
      </c>
      <c r="Y39" t="s">
        <v>828</v>
      </c>
      <c r="Z39" t="s">
        <v>827</v>
      </c>
    </row>
    <row r="40" spans="1:26" x14ac:dyDescent="0.3">
      <c r="A40" t="s">
        <v>596</v>
      </c>
      <c r="B40" t="s">
        <v>597</v>
      </c>
      <c r="C40" s="97">
        <v>45872</v>
      </c>
      <c r="D40" s="124" t="s">
        <v>16</v>
      </c>
      <c r="E40" s="124" t="s">
        <v>16</v>
      </c>
      <c r="F40" s="125">
        <v>45886</v>
      </c>
      <c r="G40" s="124" t="s">
        <v>596</v>
      </c>
      <c r="H40" t="s">
        <v>826</v>
      </c>
      <c r="I40" t="s">
        <v>825</v>
      </c>
      <c r="J40" t="s">
        <v>64</v>
      </c>
      <c r="K40">
        <v>14</v>
      </c>
      <c r="L40" t="s">
        <v>824</v>
      </c>
      <c r="M40" t="s">
        <v>823</v>
      </c>
      <c r="N40" t="s">
        <v>822</v>
      </c>
      <c r="P40" t="s">
        <v>821</v>
      </c>
      <c r="R40">
        <v>7</v>
      </c>
      <c r="S40" t="s">
        <v>820</v>
      </c>
      <c r="T40">
        <v>58000</v>
      </c>
      <c r="U40" t="s">
        <v>16</v>
      </c>
      <c r="V40" t="s">
        <v>819</v>
      </c>
      <c r="Y40" t="s">
        <v>818</v>
      </c>
      <c r="Z40" t="s">
        <v>817</v>
      </c>
    </row>
    <row r="41" spans="1:26" x14ac:dyDescent="0.3">
      <c r="A41" t="s">
        <v>571</v>
      </c>
      <c r="B41" t="s">
        <v>604</v>
      </c>
      <c r="C41" s="97">
        <v>45872</v>
      </c>
      <c r="D41" t="s">
        <v>16</v>
      </c>
      <c r="E41" t="s">
        <v>16</v>
      </c>
      <c r="F41" s="97">
        <v>45886</v>
      </c>
      <c r="G41" t="s">
        <v>490</v>
      </c>
      <c r="H41" t="s">
        <v>816</v>
      </c>
      <c r="I41" t="s">
        <v>815</v>
      </c>
      <c r="J41" t="s">
        <v>64</v>
      </c>
      <c r="K41">
        <v>16</v>
      </c>
      <c r="L41" t="s">
        <v>809</v>
      </c>
      <c r="M41" t="s">
        <v>814</v>
      </c>
      <c r="N41" t="s">
        <v>813</v>
      </c>
      <c r="Q41" t="s">
        <v>812</v>
      </c>
      <c r="R41">
        <v>41</v>
      </c>
      <c r="S41" t="s">
        <v>811</v>
      </c>
      <c r="T41">
        <v>58160</v>
      </c>
      <c r="U41" t="s">
        <v>810</v>
      </c>
      <c r="V41" t="s">
        <v>809</v>
      </c>
    </row>
    <row r="42" spans="1:26" x14ac:dyDescent="0.3">
      <c r="A42" t="s">
        <v>596</v>
      </c>
      <c r="B42" t="s">
        <v>637</v>
      </c>
      <c r="C42" s="97">
        <v>45872</v>
      </c>
      <c r="D42" s="124" t="s">
        <v>16</v>
      </c>
      <c r="E42" s="124" t="s">
        <v>16</v>
      </c>
      <c r="F42" s="125">
        <v>45886</v>
      </c>
      <c r="G42" s="124" t="s">
        <v>596</v>
      </c>
      <c r="H42" t="s">
        <v>808</v>
      </c>
      <c r="I42" t="s">
        <v>807</v>
      </c>
      <c r="J42" t="s">
        <v>129</v>
      </c>
      <c r="K42">
        <v>11</v>
      </c>
      <c r="M42" t="s">
        <v>806</v>
      </c>
      <c r="N42" t="s">
        <v>805</v>
      </c>
      <c r="S42" t="s">
        <v>804</v>
      </c>
      <c r="T42">
        <v>58800</v>
      </c>
      <c r="U42" t="s">
        <v>803</v>
      </c>
      <c r="V42" t="s">
        <v>292</v>
      </c>
      <c r="Y42" t="s">
        <v>802</v>
      </c>
      <c r="Z42" t="s">
        <v>801</v>
      </c>
    </row>
    <row r="43" spans="1:26" x14ac:dyDescent="0.3">
      <c r="A43" t="s">
        <v>596</v>
      </c>
      <c r="B43" t="s">
        <v>597</v>
      </c>
      <c r="C43" s="97">
        <v>45872</v>
      </c>
      <c r="D43" s="124" t="s">
        <v>16</v>
      </c>
      <c r="E43" s="124" t="s">
        <v>16</v>
      </c>
      <c r="F43" s="125">
        <v>45886</v>
      </c>
      <c r="G43" s="124" t="s">
        <v>596</v>
      </c>
      <c r="H43" t="s">
        <v>800</v>
      </c>
      <c r="I43" t="s">
        <v>417</v>
      </c>
      <c r="J43" t="s">
        <v>64</v>
      </c>
      <c r="K43">
        <v>15</v>
      </c>
      <c r="M43" t="s">
        <v>799</v>
      </c>
      <c r="N43" t="s">
        <v>798</v>
      </c>
      <c r="R43">
        <v>363</v>
      </c>
      <c r="S43" t="s">
        <v>797</v>
      </c>
      <c r="T43">
        <v>45200</v>
      </c>
      <c r="U43" t="s">
        <v>796</v>
      </c>
      <c r="V43" t="s">
        <v>795</v>
      </c>
    </row>
    <row r="44" spans="1:26" x14ac:dyDescent="0.3">
      <c r="A44" t="s">
        <v>596</v>
      </c>
      <c r="B44" t="s">
        <v>597</v>
      </c>
      <c r="C44" s="97">
        <v>45872</v>
      </c>
      <c r="D44" s="124" t="s">
        <v>16</v>
      </c>
      <c r="E44" s="124" t="s">
        <v>16</v>
      </c>
      <c r="F44" s="125">
        <v>45886</v>
      </c>
      <c r="G44" s="124" t="s">
        <v>596</v>
      </c>
      <c r="H44" t="s">
        <v>794</v>
      </c>
      <c r="I44" t="s">
        <v>793</v>
      </c>
      <c r="J44" t="s">
        <v>64</v>
      </c>
      <c r="K44">
        <v>11</v>
      </c>
      <c r="L44" t="s">
        <v>792</v>
      </c>
      <c r="M44" t="s">
        <v>791</v>
      </c>
      <c r="N44" t="s">
        <v>790</v>
      </c>
      <c r="S44" t="s">
        <v>789</v>
      </c>
      <c r="T44">
        <v>58110</v>
      </c>
      <c r="U44" t="s">
        <v>788</v>
      </c>
      <c r="V44" t="s">
        <v>787</v>
      </c>
      <c r="Y44" t="s">
        <v>786</v>
      </c>
      <c r="Z44" t="s">
        <v>785</v>
      </c>
    </row>
    <row r="45" spans="1:26" x14ac:dyDescent="0.3">
      <c r="A45" t="s">
        <v>76</v>
      </c>
      <c r="B45" t="s">
        <v>99</v>
      </c>
      <c r="C45" s="93">
        <v>45872</v>
      </c>
      <c r="D45" s="92" t="s">
        <v>63</v>
      </c>
      <c r="E45" s="92" t="s">
        <v>63</v>
      </c>
      <c r="F45" s="93">
        <v>45879</v>
      </c>
      <c r="G45" s="92" t="s">
        <v>73</v>
      </c>
      <c r="H45" s="92" t="s">
        <v>783</v>
      </c>
      <c r="I45" s="92" t="s">
        <v>784</v>
      </c>
      <c r="J45" t="s">
        <v>64</v>
      </c>
      <c r="K45">
        <v>10</v>
      </c>
      <c r="L45">
        <v>633848827</v>
      </c>
      <c r="M45">
        <v>631124169</v>
      </c>
      <c r="N45" t="s">
        <v>783</v>
      </c>
      <c r="O45" t="s">
        <v>782</v>
      </c>
      <c r="R45">
        <v>22</v>
      </c>
      <c r="S45" t="s">
        <v>781</v>
      </c>
      <c r="T45">
        <v>91470</v>
      </c>
      <c r="U45" t="s">
        <v>780</v>
      </c>
      <c r="V45">
        <v>633848827</v>
      </c>
      <c r="W45">
        <v>631124169</v>
      </c>
      <c r="Y45" t="s">
        <v>779</v>
      </c>
    </row>
    <row r="46" spans="1:26" x14ac:dyDescent="0.3">
      <c r="A46" t="s">
        <v>571</v>
      </c>
      <c r="B46" t="s">
        <v>604</v>
      </c>
      <c r="C46" s="122">
        <v>45872</v>
      </c>
      <c r="D46" s="123" t="s">
        <v>63</v>
      </c>
      <c r="E46" s="123" t="s">
        <v>63</v>
      </c>
      <c r="F46" s="122">
        <v>45886</v>
      </c>
      <c r="G46" s="123" t="s">
        <v>490</v>
      </c>
      <c r="H46" t="s">
        <v>778</v>
      </c>
      <c r="I46" t="s">
        <v>777</v>
      </c>
      <c r="J46" t="s">
        <v>129</v>
      </c>
      <c r="K46">
        <v>13</v>
      </c>
      <c r="M46" t="s">
        <v>776</v>
      </c>
      <c r="N46" t="s">
        <v>775</v>
      </c>
      <c r="Q46" t="s">
        <v>774</v>
      </c>
      <c r="R46">
        <v>15</v>
      </c>
      <c r="S46" t="s">
        <v>773</v>
      </c>
      <c r="T46">
        <v>92677</v>
      </c>
      <c r="U46" t="s">
        <v>772</v>
      </c>
      <c r="V46" t="s">
        <v>771</v>
      </c>
      <c r="Y46" t="s">
        <v>770</v>
      </c>
    </row>
    <row r="47" spans="1:26" x14ac:dyDescent="0.3">
      <c r="A47" t="s">
        <v>571</v>
      </c>
      <c r="B47" t="s">
        <v>604</v>
      </c>
      <c r="C47" s="122">
        <v>45872</v>
      </c>
      <c r="D47" s="123" t="s">
        <v>63</v>
      </c>
      <c r="E47" s="123" t="s">
        <v>63</v>
      </c>
      <c r="F47" s="122">
        <v>45886</v>
      </c>
      <c r="G47" s="123" t="s">
        <v>490</v>
      </c>
      <c r="H47" t="s">
        <v>769</v>
      </c>
      <c r="I47" t="s">
        <v>768</v>
      </c>
      <c r="J47" t="s">
        <v>64</v>
      </c>
      <c r="K47">
        <v>16</v>
      </c>
      <c r="L47" t="s">
        <v>767</v>
      </c>
      <c r="M47" t="s">
        <v>766</v>
      </c>
      <c r="N47" t="s">
        <v>765</v>
      </c>
      <c r="P47" t="s">
        <v>764</v>
      </c>
      <c r="Q47" t="s">
        <v>763</v>
      </c>
      <c r="R47">
        <v>2</v>
      </c>
      <c r="S47" t="s">
        <v>762</v>
      </c>
      <c r="T47">
        <v>95032</v>
      </c>
      <c r="U47" t="s">
        <v>761</v>
      </c>
      <c r="V47" t="s">
        <v>760</v>
      </c>
      <c r="Y47" t="s">
        <v>759</v>
      </c>
      <c r="Z47" t="s">
        <v>758</v>
      </c>
    </row>
    <row r="48" spans="1:26" x14ac:dyDescent="0.3">
      <c r="A48" t="s">
        <v>596</v>
      </c>
      <c r="B48" t="s">
        <v>597</v>
      </c>
      <c r="C48" s="93">
        <v>45872</v>
      </c>
      <c r="D48" s="92" t="s">
        <v>63</v>
      </c>
      <c r="E48" s="92" t="s">
        <v>63</v>
      </c>
      <c r="F48" s="93">
        <v>45886</v>
      </c>
      <c r="G48" s="92" t="s">
        <v>596</v>
      </c>
      <c r="H48" s="92" t="s">
        <v>757</v>
      </c>
      <c r="I48" s="92" t="s">
        <v>756</v>
      </c>
      <c r="J48" t="s">
        <v>129</v>
      </c>
      <c r="K48">
        <v>13</v>
      </c>
      <c r="L48" t="s">
        <v>751</v>
      </c>
      <c r="M48" t="s">
        <v>755</v>
      </c>
      <c r="N48" t="s">
        <v>754</v>
      </c>
      <c r="S48" t="s">
        <v>753</v>
      </c>
      <c r="T48">
        <v>95270</v>
      </c>
      <c r="U48" t="s">
        <v>752</v>
      </c>
      <c r="V48" t="s">
        <v>751</v>
      </c>
    </row>
    <row r="49" spans="1:25" x14ac:dyDescent="0.3">
      <c r="A49" t="s">
        <v>571</v>
      </c>
      <c r="B49" t="s">
        <v>604</v>
      </c>
      <c r="C49" s="122">
        <v>45872</v>
      </c>
      <c r="D49" s="123" t="s">
        <v>63</v>
      </c>
      <c r="E49" s="123" t="s">
        <v>63</v>
      </c>
      <c r="F49" s="122">
        <v>45886</v>
      </c>
      <c r="G49" s="123" t="s">
        <v>490</v>
      </c>
      <c r="H49" t="s">
        <v>750</v>
      </c>
      <c r="I49" t="s">
        <v>749</v>
      </c>
      <c r="J49" t="s">
        <v>64</v>
      </c>
      <c r="K49">
        <v>17</v>
      </c>
      <c r="L49">
        <v>679932315</v>
      </c>
      <c r="M49">
        <v>665500937</v>
      </c>
      <c r="N49" t="s">
        <v>744</v>
      </c>
      <c r="R49">
        <v>7</v>
      </c>
      <c r="S49" t="s">
        <v>743</v>
      </c>
      <c r="T49">
        <v>93200</v>
      </c>
      <c r="U49" t="s">
        <v>742</v>
      </c>
      <c r="V49" t="s">
        <v>741</v>
      </c>
      <c r="W49" t="s">
        <v>740</v>
      </c>
      <c r="Y49" t="s">
        <v>739</v>
      </c>
    </row>
    <row r="50" spans="1:25" x14ac:dyDescent="0.3">
      <c r="A50" t="s">
        <v>571</v>
      </c>
      <c r="B50" t="s">
        <v>604</v>
      </c>
      <c r="C50" s="122">
        <v>45872</v>
      </c>
      <c r="D50" s="123" t="s">
        <v>63</v>
      </c>
      <c r="E50" s="123" t="s">
        <v>63</v>
      </c>
      <c r="F50" s="122">
        <v>45886</v>
      </c>
      <c r="G50" s="123" t="s">
        <v>490</v>
      </c>
      <c r="H50" t="s">
        <v>748</v>
      </c>
      <c r="I50" t="s">
        <v>747</v>
      </c>
      <c r="J50" t="s">
        <v>64</v>
      </c>
      <c r="K50">
        <v>17</v>
      </c>
      <c r="L50">
        <v>679932315</v>
      </c>
      <c r="M50">
        <v>665500937</v>
      </c>
      <c r="N50" t="s">
        <v>744</v>
      </c>
      <c r="R50">
        <v>7</v>
      </c>
      <c r="S50" t="s">
        <v>743</v>
      </c>
      <c r="T50">
        <v>93200</v>
      </c>
      <c r="U50" t="s">
        <v>742</v>
      </c>
      <c r="V50" t="s">
        <v>741</v>
      </c>
      <c r="W50" t="s">
        <v>740</v>
      </c>
      <c r="Y50" t="s">
        <v>739</v>
      </c>
    </row>
    <row r="51" spans="1:25" x14ac:dyDescent="0.3">
      <c r="A51" t="s">
        <v>571</v>
      </c>
      <c r="B51" t="s">
        <v>604</v>
      </c>
      <c r="C51" s="122">
        <v>45872</v>
      </c>
      <c r="D51" s="123" t="s">
        <v>63</v>
      </c>
      <c r="E51" s="123" t="s">
        <v>63</v>
      </c>
      <c r="F51" s="122">
        <v>45886</v>
      </c>
      <c r="G51" s="123" t="s">
        <v>490</v>
      </c>
      <c r="H51" t="s">
        <v>746</v>
      </c>
      <c r="I51" t="s">
        <v>745</v>
      </c>
      <c r="J51" t="s">
        <v>64</v>
      </c>
      <c r="K51">
        <v>16</v>
      </c>
      <c r="L51">
        <v>679932315</v>
      </c>
      <c r="M51">
        <v>665500937</v>
      </c>
      <c r="N51" t="s">
        <v>744</v>
      </c>
      <c r="R51">
        <v>7</v>
      </c>
      <c r="S51" t="s">
        <v>743</v>
      </c>
      <c r="T51">
        <v>93200</v>
      </c>
      <c r="U51" t="s">
        <v>742</v>
      </c>
      <c r="V51" t="s">
        <v>741</v>
      </c>
      <c r="W51" t="s">
        <v>740</v>
      </c>
      <c r="Y51" t="s">
        <v>739</v>
      </c>
    </row>
    <row r="52" spans="1:25" x14ac:dyDescent="0.3">
      <c r="A52" t="s">
        <v>571</v>
      </c>
      <c r="B52" t="s">
        <v>604</v>
      </c>
      <c r="C52" s="122">
        <v>45872</v>
      </c>
      <c r="D52" s="123" t="s">
        <v>63</v>
      </c>
      <c r="E52" s="123" t="s">
        <v>63</v>
      </c>
      <c r="F52" s="122">
        <v>45886</v>
      </c>
      <c r="G52" s="123" t="s">
        <v>490</v>
      </c>
      <c r="H52" t="s">
        <v>738</v>
      </c>
      <c r="I52" t="s">
        <v>497</v>
      </c>
      <c r="J52" t="s">
        <v>64</v>
      </c>
      <c r="K52">
        <v>14</v>
      </c>
      <c r="M52" t="s">
        <v>734</v>
      </c>
      <c r="N52" t="s">
        <v>737</v>
      </c>
      <c r="O52" t="s">
        <v>319</v>
      </c>
      <c r="R52">
        <v>7</v>
      </c>
      <c r="S52" t="s">
        <v>736</v>
      </c>
      <c r="T52">
        <v>92140</v>
      </c>
      <c r="U52" t="s">
        <v>735</v>
      </c>
      <c r="W52" t="s">
        <v>734</v>
      </c>
      <c r="Y52" t="s">
        <v>733</v>
      </c>
    </row>
    <row r="53" spans="1:25" x14ac:dyDescent="0.3">
      <c r="A53" t="s">
        <v>571</v>
      </c>
      <c r="B53" t="s">
        <v>604</v>
      </c>
      <c r="C53" s="122">
        <v>45872</v>
      </c>
      <c r="D53" s="123" t="s">
        <v>63</v>
      </c>
      <c r="E53" s="123" t="s">
        <v>63</v>
      </c>
      <c r="F53" s="122">
        <v>45886</v>
      </c>
      <c r="G53" s="123" t="s">
        <v>490</v>
      </c>
      <c r="H53" t="s">
        <v>732</v>
      </c>
      <c r="I53" t="s">
        <v>731</v>
      </c>
      <c r="J53" t="s">
        <v>64</v>
      </c>
      <c r="K53">
        <v>14</v>
      </c>
      <c r="M53" t="s">
        <v>727</v>
      </c>
      <c r="N53" t="s">
        <v>730</v>
      </c>
      <c r="R53">
        <v>7</v>
      </c>
      <c r="S53" t="s">
        <v>729</v>
      </c>
      <c r="T53">
        <v>94130</v>
      </c>
      <c r="U53" t="s">
        <v>728</v>
      </c>
      <c r="W53" t="s">
        <v>727</v>
      </c>
      <c r="Y53" t="s">
        <v>726</v>
      </c>
    </row>
    <row r="54" spans="1:25" x14ac:dyDescent="0.3">
      <c r="A54" t="s">
        <v>76</v>
      </c>
      <c r="B54" t="s">
        <v>501</v>
      </c>
      <c r="C54" s="97">
        <v>45872</v>
      </c>
      <c r="D54" t="s">
        <v>138</v>
      </c>
      <c r="E54" t="s">
        <v>138</v>
      </c>
      <c r="F54" s="97">
        <v>45877</v>
      </c>
      <c r="G54" t="s">
        <v>73</v>
      </c>
      <c r="H54" t="s">
        <v>724</v>
      </c>
      <c r="I54" t="s">
        <v>725</v>
      </c>
      <c r="J54" t="s">
        <v>129</v>
      </c>
      <c r="K54">
        <v>8</v>
      </c>
      <c r="M54" t="s">
        <v>722</v>
      </c>
      <c r="N54" t="s">
        <v>721</v>
      </c>
      <c r="P54" t="s">
        <v>720</v>
      </c>
      <c r="R54">
        <v>14</v>
      </c>
      <c r="S54" t="s">
        <v>719</v>
      </c>
      <c r="T54">
        <v>38370</v>
      </c>
      <c r="U54" t="s">
        <v>718</v>
      </c>
      <c r="V54" t="s">
        <v>717</v>
      </c>
      <c r="Y54" t="s">
        <v>716</v>
      </c>
    </row>
    <row r="55" spans="1:25" x14ac:dyDescent="0.3">
      <c r="A55" t="s">
        <v>76</v>
      </c>
      <c r="B55" t="s">
        <v>501</v>
      </c>
      <c r="C55" s="97">
        <v>45872</v>
      </c>
      <c r="D55" t="s">
        <v>138</v>
      </c>
      <c r="E55" t="s">
        <v>138</v>
      </c>
      <c r="F55" s="97">
        <v>45877</v>
      </c>
      <c r="G55" t="s">
        <v>73</v>
      </c>
      <c r="H55" t="s">
        <v>724</v>
      </c>
      <c r="I55" t="s">
        <v>723</v>
      </c>
      <c r="J55" t="s">
        <v>129</v>
      </c>
      <c r="K55">
        <v>6</v>
      </c>
      <c r="M55" t="s">
        <v>722</v>
      </c>
      <c r="N55" t="s">
        <v>721</v>
      </c>
      <c r="P55" t="s">
        <v>720</v>
      </c>
      <c r="R55">
        <v>14</v>
      </c>
      <c r="S55" t="s">
        <v>719</v>
      </c>
      <c r="T55">
        <v>38370</v>
      </c>
      <c r="U55" t="s">
        <v>718</v>
      </c>
      <c r="V55" t="s">
        <v>717</v>
      </c>
      <c r="Y55" t="s">
        <v>716</v>
      </c>
    </row>
    <row r="56" spans="1:25" x14ac:dyDescent="0.3">
      <c r="A56" t="s">
        <v>76</v>
      </c>
      <c r="B56" t="s">
        <v>501</v>
      </c>
      <c r="C56" s="97">
        <v>45872</v>
      </c>
      <c r="D56" t="s">
        <v>138</v>
      </c>
      <c r="E56" t="s">
        <v>138</v>
      </c>
      <c r="F56" s="97">
        <v>45877</v>
      </c>
      <c r="G56" t="s">
        <v>73</v>
      </c>
      <c r="H56" t="s">
        <v>715</v>
      </c>
      <c r="I56" t="s">
        <v>714</v>
      </c>
      <c r="J56" t="s">
        <v>129</v>
      </c>
      <c r="K56">
        <v>6</v>
      </c>
      <c r="M56" t="s">
        <v>709</v>
      </c>
      <c r="N56" t="s">
        <v>713</v>
      </c>
      <c r="O56" t="s">
        <v>712</v>
      </c>
      <c r="R56">
        <v>25</v>
      </c>
      <c r="S56" t="s">
        <v>711</v>
      </c>
      <c r="T56">
        <v>7210</v>
      </c>
      <c r="U56" t="s">
        <v>710</v>
      </c>
      <c r="W56" t="s">
        <v>709</v>
      </c>
      <c r="Y56" t="s">
        <v>708</v>
      </c>
    </row>
    <row r="57" spans="1:25" x14ac:dyDescent="0.3">
      <c r="A57" t="s">
        <v>76</v>
      </c>
      <c r="B57" t="s">
        <v>501</v>
      </c>
      <c r="C57" s="97">
        <v>45872</v>
      </c>
      <c r="D57" t="s">
        <v>138</v>
      </c>
      <c r="E57" t="s">
        <v>138</v>
      </c>
      <c r="F57" s="97">
        <v>45877</v>
      </c>
      <c r="G57" t="s">
        <v>73</v>
      </c>
      <c r="H57" t="s">
        <v>707</v>
      </c>
      <c r="I57" t="s">
        <v>706</v>
      </c>
      <c r="J57" t="s">
        <v>64</v>
      </c>
      <c r="K57">
        <v>6</v>
      </c>
      <c r="L57">
        <v>673644596</v>
      </c>
      <c r="N57" t="s">
        <v>705</v>
      </c>
      <c r="O57" t="s">
        <v>704</v>
      </c>
      <c r="P57" t="s">
        <v>703</v>
      </c>
      <c r="R57">
        <v>77</v>
      </c>
      <c r="S57" t="s">
        <v>702</v>
      </c>
      <c r="T57">
        <v>7120</v>
      </c>
      <c r="U57" t="s">
        <v>695</v>
      </c>
      <c r="V57">
        <v>673644596</v>
      </c>
      <c r="X57" t="s">
        <v>701</v>
      </c>
      <c r="Y57" t="s">
        <v>700</v>
      </c>
    </row>
    <row r="58" spans="1:25" x14ac:dyDescent="0.3">
      <c r="A58" t="s">
        <v>76</v>
      </c>
      <c r="B58" t="s">
        <v>501</v>
      </c>
      <c r="C58" s="97">
        <v>45872</v>
      </c>
      <c r="D58" t="s">
        <v>138</v>
      </c>
      <c r="E58" t="s">
        <v>138</v>
      </c>
      <c r="F58" s="97">
        <v>45877</v>
      </c>
      <c r="G58" t="s">
        <v>73</v>
      </c>
      <c r="H58" t="s">
        <v>698</v>
      </c>
      <c r="I58" t="s">
        <v>699</v>
      </c>
      <c r="J58" t="s">
        <v>64</v>
      </c>
      <c r="K58">
        <v>6</v>
      </c>
      <c r="L58">
        <v>749305699</v>
      </c>
      <c r="N58" t="s">
        <v>698</v>
      </c>
      <c r="O58" t="s">
        <v>697</v>
      </c>
      <c r="R58">
        <v>100</v>
      </c>
      <c r="S58" t="s">
        <v>696</v>
      </c>
      <c r="T58">
        <v>7120</v>
      </c>
      <c r="U58" t="s">
        <v>695</v>
      </c>
      <c r="V58">
        <v>749305699</v>
      </c>
      <c r="X58" t="s">
        <v>694</v>
      </c>
      <c r="Y58" t="s">
        <v>693</v>
      </c>
    </row>
    <row r="59" spans="1:25" x14ac:dyDescent="0.3">
      <c r="A59" t="s">
        <v>571</v>
      </c>
      <c r="B59" t="s">
        <v>570</v>
      </c>
      <c r="C59" s="97">
        <v>45872</v>
      </c>
      <c r="D59" t="s">
        <v>138</v>
      </c>
      <c r="E59" t="s">
        <v>138</v>
      </c>
      <c r="F59" s="97">
        <v>45879</v>
      </c>
      <c r="G59" t="s">
        <v>490</v>
      </c>
      <c r="H59" t="s">
        <v>692</v>
      </c>
      <c r="I59" t="s">
        <v>691</v>
      </c>
      <c r="J59" t="s">
        <v>64</v>
      </c>
      <c r="K59">
        <v>14</v>
      </c>
      <c r="L59" t="s">
        <v>686</v>
      </c>
      <c r="N59" t="s">
        <v>690</v>
      </c>
      <c r="O59" t="s">
        <v>689</v>
      </c>
      <c r="R59">
        <v>311</v>
      </c>
      <c r="S59" t="s">
        <v>688</v>
      </c>
      <c r="T59">
        <v>7260</v>
      </c>
      <c r="U59" t="s">
        <v>687</v>
      </c>
      <c r="V59" t="s">
        <v>686</v>
      </c>
      <c r="Y59" t="s">
        <v>685</v>
      </c>
    </row>
    <row r="60" spans="1:25" x14ac:dyDescent="0.3">
      <c r="A60" t="s">
        <v>571</v>
      </c>
      <c r="B60" t="s">
        <v>684</v>
      </c>
      <c r="C60" s="97">
        <v>45872</v>
      </c>
      <c r="D60" t="s">
        <v>138</v>
      </c>
      <c r="E60" t="s">
        <v>138</v>
      </c>
      <c r="F60" s="97">
        <v>45879</v>
      </c>
      <c r="G60" t="s">
        <v>490</v>
      </c>
      <c r="H60" t="s">
        <v>683</v>
      </c>
      <c r="I60" t="s">
        <v>497</v>
      </c>
      <c r="J60" t="s">
        <v>64</v>
      </c>
      <c r="K60">
        <v>10</v>
      </c>
      <c r="M60" t="s">
        <v>679</v>
      </c>
      <c r="N60" t="s">
        <v>683</v>
      </c>
      <c r="O60" t="s">
        <v>682</v>
      </c>
      <c r="R60">
        <v>320</v>
      </c>
      <c r="S60" t="s">
        <v>681</v>
      </c>
      <c r="T60">
        <v>73200</v>
      </c>
      <c r="U60" t="s">
        <v>680</v>
      </c>
      <c r="W60" t="s">
        <v>679</v>
      </c>
      <c r="Y60" t="s">
        <v>678</v>
      </c>
    </row>
    <row r="61" spans="1:25" x14ac:dyDescent="0.3">
      <c r="A61" t="s">
        <v>76</v>
      </c>
      <c r="B61" t="s">
        <v>155</v>
      </c>
      <c r="C61" s="97">
        <v>45872</v>
      </c>
      <c r="D61" t="s">
        <v>138</v>
      </c>
      <c r="E61" t="s">
        <v>138</v>
      </c>
      <c r="F61" s="97">
        <v>45879</v>
      </c>
      <c r="G61" t="s">
        <v>73</v>
      </c>
      <c r="H61" t="s">
        <v>63</v>
      </c>
      <c r="I61" t="s">
        <v>677</v>
      </c>
      <c r="J61" t="s">
        <v>129</v>
      </c>
      <c r="K61">
        <v>8</v>
      </c>
      <c r="L61">
        <v>781126637</v>
      </c>
      <c r="M61">
        <v>781126637</v>
      </c>
      <c r="N61" t="s">
        <v>676</v>
      </c>
      <c r="O61" t="s">
        <v>675</v>
      </c>
      <c r="P61" t="s">
        <v>674</v>
      </c>
      <c r="R61">
        <v>3</v>
      </c>
      <c r="S61" t="s">
        <v>673</v>
      </c>
      <c r="T61">
        <v>31520</v>
      </c>
      <c r="U61" t="s">
        <v>672</v>
      </c>
      <c r="V61">
        <v>781126637</v>
      </c>
      <c r="W61">
        <v>781126637</v>
      </c>
      <c r="Y61" t="s">
        <v>671</v>
      </c>
    </row>
    <row r="62" spans="1:25" x14ac:dyDescent="0.3">
      <c r="A62" t="s">
        <v>37</v>
      </c>
      <c r="B62" t="s">
        <v>65</v>
      </c>
      <c r="C62" s="97">
        <v>45872</v>
      </c>
      <c r="D62" t="s">
        <v>138</v>
      </c>
      <c r="E62" t="s">
        <v>138</v>
      </c>
      <c r="F62" s="97">
        <v>45879</v>
      </c>
      <c r="G62" t="s">
        <v>37</v>
      </c>
      <c r="H62" t="s">
        <v>669</v>
      </c>
      <c r="I62" t="s">
        <v>670</v>
      </c>
      <c r="J62" t="s">
        <v>64</v>
      </c>
      <c r="K62">
        <v>6</v>
      </c>
      <c r="L62">
        <v>649863984</v>
      </c>
      <c r="M62">
        <v>649863984</v>
      </c>
      <c r="N62" t="s">
        <v>669</v>
      </c>
      <c r="O62" t="s">
        <v>668</v>
      </c>
      <c r="R62">
        <v>9</v>
      </c>
      <c r="S62" t="s">
        <v>667</v>
      </c>
      <c r="T62">
        <v>25160</v>
      </c>
      <c r="U62" t="s">
        <v>666</v>
      </c>
      <c r="V62">
        <v>649863984</v>
      </c>
      <c r="W62">
        <v>649863984</v>
      </c>
      <c r="Y62" t="s">
        <v>665</v>
      </c>
    </row>
    <row r="63" spans="1:25" x14ac:dyDescent="0.3">
      <c r="A63" t="s">
        <v>571</v>
      </c>
      <c r="B63" t="s">
        <v>664</v>
      </c>
      <c r="C63" s="97">
        <v>45872</v>
      </c>
      <c r="D63" t="s">
        <v>138</v>
      </c>
      <c r="E63" t="s">
        <v>138</v>
      </c>
      <c r="F63" s="97">
        <v>45879</v>
      </c>
      <c r="G63" t="s">
        <v>490</v>
      </c>
      <c r="H63" t="s">
        <v>663</v>
      </c>
      <c r="I63" t="s">
        <v>662</v>
      </c>
      <c r="J63" t="s">
        <v>129</v>
      </c>
      <c r="K63">
        <v>8</v>
      </c>
      <c r="L63">
        <v>630457595</v>
      </c>
      <c r="M63" t="s">
        <v>657</v>
      </c>
      <c r="N63" t="s">
        <v>661</v>
      </c>
      <c r="O63" t="s">
        <v>660</v>
      </c>
      <c r="R63">
        <v>476</v>
      </c>
      <c r="S63" t="s">
        <v>659</v>
      </c>
      <c r="T63">
        <v>1160</v>
      </c>
      <c r="U63" t="s">
        <v>658</v>
      </c>
      <c r="V63">
        <v>630457595</v>
      </c>
      <c r="W63" t="s">
        <v>657</v>
      </c>
      <c r="Y63" t="s">
        <v>656</v>
      </c>
    </row>
    <row r="64" spans="1:25" x14ac:dyDescent="0.3">
      <c r="A64" t="s">
        <v>37</v>
      </c>
      <c r="B64" t="s">
        <v>65</v>
      </c>
      <c r="C64" s="97">
        <v>45872</v>
      </c>
      <c r="D64" t="s">
        <v>138</v>
      </c>
      <c r="E64" t="s">
        <v>138</v>
      </c>
      <c r="F64" s="97">
        <v>45879</v>
      </c>
      <c r="G64" t="s">
        <v>37</v>
      </c>
      <c r="H64" t="s">
        <v>654</v>
      </c>
      <c r="I64" t="s">
        <v>655</v>
      </c>
      <c r="J64" t="s">
        <v>129</v>
      </c>
      <c r="K64">
        <v>10</v>
      </c>
      <c r="L64">
        <v>607666470</v>
      </c>
      <c r="N64" t="s">
        <v>654</v>
      </c>
      <c r="O64" t="s">
        <v>653</v>
      </c>
      <c r="R64">
        <v>50</v>
      </c>
      <c r="S64" t="s">
        <v>652</v>
      </c>
      <c r="T64">
        <v>51000</v>
      </c>
      <c r="U64" t="s">
        <v>651</v>
      </c>
      <c r="V64">
        <v>607666470</v>
      </c>
      <c r="Y64" t="s">
        <v>650</v>
      </c>
    </row>
    <row r="65" spans="1:25" x14ac:dyDescent="0.3">
      <c r="A65" t="s">
        <v>76</v>
      </c>
      <c r="B65" t="s">
        <v>99</v>
      </c>
      <c r="C65" s="97">
        <v>45872</v>
      </c>
      <c r="D65" t="s">
        <v>138</v>
      </c>
      <c r="E65" t="s">
        <v>138</v>
      </c>
      <c r="F65" s="97">
        <v>45879</v>
      </c>
      <c r="G65" t="s">
        <v>73</v>
      </c>
      <c r="H65" t="s">
        <v>648</v>
      </c>
      <c r="I65" t="s">
        <v>649</v>
      </c>
      <c r="J65" t="s">
        <v>64</v>
      </c>
      <c r="K65">
        <v>12</v>
      </c>
      <c r="L65">
        <v>769183513</v>
      </c>
      <c r="M65">
        <v>769183513</v>
      </c>
      <c r="N65" t="s">
        <v>648</v>
      </c>
      <c r="O65" t="s">
        <v>647</v>
      </c>
      <c r="R65">
        <v>7</v>
      </c>
      <c r="S65" t="s">
        <v>646</v>
      </c>
      <c r="T65">
        <v>66450</v>
      </c>
      <c r="U65" t="s">
        <v>645</v>
      </c>
      <c r="V65">
        <v>769183513</v>
      </c>
      <c r="W65">
        <v>769183513</v>
      </c>
      <c r="Y65" t="s">
        <v>644</v>
      </c>
    </row>
    <row r="66" spans="1:25" x14ac:dyDescent="0.3">
      <c r="A66" t="s">
        <v>76</v>
      </c>
      <c r="B66" t="s">
        <v>155</v>
      </c>
      <c r="C66" s="97">
        <v>45872</v>
      </c>
      <c r="D66" t="s">
        <v>138</v>
      </c>
      <c r="E66" t="s">
        <v>138</v>
      </c>
      <c r="F66" s="97">
        <v>45879</v>
      </c>
      <c r="G66" t="s">
        <v>73</v>
      </c>
      <c r="H66" t="s">
        <v>643</v>
      </c>
      <c r="I66" t="s">
        <v>642</v>
      </c>
      <c r="J66" t="s">
        <v>129</v>
      </c>
      <c r="K66">
        <v>9</v>
      </c>
      <c r="L66">
        <v>644914712</v>
      </c>
      <c r="M66">
        <v>644914712</v>
      </c>
      <c r="N66" t="s">
        <v>641</v>
      </c>
      <c r="O66" t="s">
        <v>640</v>
      </c>
      <c r="R66">
        <v>140</v>
      </c>
      <c r="S66" t="s">
        <v>639</v>
      </c>
      <c r="T66">
        <v>7380</v>
      </c>
      <c r="U66" t="s">
        <v>37</v>
      </c>
      <c r="V66">
        <v>644914712</v>
      </c>
      <c r="W66">
        <v>644914712</v>
      </c>
      <c r="Y66" t="s">
        <v>638</v>
      </c>
    </row>
    <row r="67" spans="1:25" x14ac:dyDescent="0.3">
      <c r="A67" t="s">
        <v>596</v>
      </c>
      <c r="B67" t="s">
        <v>637</v>
      </c>
      <c r="C67" s="97">
        <v>45872</v>
      </c>
      <c r="D67" t="s">
        <v>138</v>
      </c>
      <c r="E67" t="s">
        <v>138</v>
      </c>
      <c r="F67" s="97">
        <v>45886</v>
      </c>
      <c r="G67" t="s">
        <v>596</v>
      </c>
      <c r="H67" t="s">
        <v>635</v>
      </c>
      <c r="I67" t="s">
        <v>636</v>
      </c>
      <c r="J67" t="s">
        <v>129</v>
      </c>
      <c r="K67">
        <v>11</v>
      </c>
      <c r="M67" t="s">
        <v>633</v>
      </c>
      <c r="N67" t="s">
        <v>632</v>
      </c>
      <c r="Q67" t="s">
        <v>631</v>
      </c>
      <c r="S67" t="s">
        <v>630</v>
      </c>
      <c r="T67">
        <v>83087</v>
      </c>
      <c r="U67" t="s">
        <v>629</v>
      </c>
      <c r="V67" t="s">
        <v>628</v>
      </c>
    </row>
    <row r="68" spans="1:25" x14ac:dyDescent="0.3">
      <c r="A68" t="s">
        <v>596</v>
      </c>
      <c r="B68" t="s">
        <v>597</v>
      </c>
      <c r="C68" s="97">
        <v>45872</v>
      </c>
      <c r="D68" t="s">
        <v>138</v>
      </c>
      <c r="E68" t="s">
        <v>138</v>
      </c>
      <c r="F68" s="97">
        <v>45886</v>
      </c>
      <c r="G68" t="s">
        <v>596</v>
      </c>
      <c r="H68" t="s">
        <v>635</v>
      </c>
      <c r="I68" t="s">
        <v>634</v>
      </c>
      <c r="J68" t="s">
        <v>129</v>
      </c>
      <c r="K68">
        <v>13</v>
      </c>
      <c r="M68" t="s">
        <v>633</v>
      </c>
      <c r="N68" t="s">
        <v>632</v>
      </c>
      <c r="Q68" t="s">
        <v>631</v>
      </c>
      <c r="S68" t="s">
        <v>630</v>
      </c>
      <c r="T68">
        <v>83087</v>
      </c>
      <c r="U68" t="s">
        <v>629</v>
      </c>
      <c r="V68" t="s">
        <v>628</v>
      </c>
    </row>
    <row r="69" spans="1:25" x14ac:dyDescent="0.3">
      <c r="A69" t="s">
        <v>596</v>
      </c>
      <c r="B69" t="s">
        <v>597</v>
      </c>
      <c r="C69" s="97">
        <v>45872</v>
      </c>
      <c r="D69" t="s">
        <v>138</v>
      </c>
      <c r="E69" t="s">
        <v>138</v>
      </c>
      <c r="F69" s="97">
        <v>45886</v>
      </c>
      <c r="G69" t="s">
        <v>596</v>
      </c>
      <c r="H69" t="s">
        <v>627</v>
      </c>
      <c r="I69" t="s">
        <v>310</v>
      </c>
      <c r="J69" t="s">
        <v>129</v>
      </c>
      <c r="K69">
        <v>13</v>
      </c>
      <c r="L69" t="s">
        <v>622</v>
      </c>
      <c r="M69" t="s">
        <v>621</v>
      </c>
      <c r="N69" t="s">
        <v>626</v>
      </c>
      <c r="O69" t="s">
        <v>625</v>
      </c>
      <c r="R69">
        <v>1</v>
      </c>
      <c r="S69" t="s">
        <v>624</v>
      </c>
      <c r="T69">
        <v>57050</v>
      </c>
      <c r="U69" t="s">
        <v>623</v>
      </c>
      <c r="V69" t="s">
        <v>622</v>
      </c>
      <c r="W69" t="s">
        <v>621</v>
      </c>
      <c r="Y69" t="s">
        <v>620</v>
      </c>
    </row>
    <row r="70" spans="1:25" x14ac:dyDescent="0.3">
      <c r="A70" t="s">
        <v>571</v>
      </c>
      <c r="B70" t="s">
        <v>604</v>
      </c>
      <c r="C70" s="97">
        <v>45872</v>
      </c>
      <c r="D70" t="s">
        <v>138</v>
      </c>
      <c r="E70" t="s">
        <v>138</v>
      </c>
      <c r="F70" s="97">
        <v>45886</v>
      </c>
      <c r="G70" t="s">
        <v>490</v>
      </c>
      <c r="H70" t="s">
        <v>618</v>
      </c>
      <c r="I70" t="s">
        <v>619</v>
      </c>
      <c r="J70" t="s">
        <v>129</v>
      </c>
      <c r="K70">
        <v>15</v>
      </c>
      <c r="L70">
        <v>393396797262</v>
      </c>
      <c r="M70">
        <v>393396797262</v>
      </c>
      <c r="N70" t="s">
        <v>617</v>
      </c>
      <c r="O70" t="s">
        <v>616</v>
      </c>
      <c r="R70">
        <v>11</v>
      </c>
      <c r="S70" t="s">
        <v>615</v>
      </c>
      <c r="T70">
        <v>17025</v>
      </c>
      <c r="U70" t="s">
        <v>614</v>
      </c>
      <c r="V70">
        <v>393396797262</v>
      </c>
      <c r="W70">
        <v>393396797262</v>
      </c>
      <c r="Y70" t="s">
        <v>613</v>
      </c>
    </row>
    <row r="71" spans="1:25" x14ac:dyDescent="0.3">
      <c r="A71" t="s">
        <v>571</v>
      </c>
      <c r="B71" t="s">
        <v>604</v>
      </c>
      <c r="C71" s="97">
        <v>45872</v>
      </c>
      <c r="D71" t="s">
        <v>138</v>
      </c>
      <c r="E71" t="s">
        <v>138</v>
      </c>
      <c r="F71" s="97">
        <v>45886</v>
      </c>
      <c r="G71" t="s">
        <v>490</v>
      </c>
      <c r="H71" t="s">
        <v>618</v>
      </c>
      <c r="I71" t="s">
        <v>516</v>
      </c>
      <c r="J71" t="s">
        <v>64</v>
      </c>
      <c r="K71">
        <v>13</v>
      </c>
      <c r="L71">
        <v>393396797262</v>
      </c>
      <c r="M71">
        <v>393396797262</v>
      </c>
      <c r="N71" t="s">
        <v>617</v>
      </c>
      <c r="O71" t="s">
        <v>616</v>
      </c>
      <c r="R71">
        <v>11</v>
      </c>
      <c r="S71" t="s">
        <v>615</v>
      </c>
      <c r="T71">
        <v>17025</v>
      </c>
      <c r="U71" t="s">
        <v>614</v>
      </c>
      <c r="V71">
        <v>393396797262</v>
      </c>
      <c r="W71">
        <v>393396797262</v>
      </c>
      <c r="Y71" t="s">
        <v>613</v>
      </c>
    </row>
    <row r="72" spans="1:25" x14ac:dyDescent="0.3">
      <c r="A72" t="s">
        <v>37</v>
      </c>
      <c r="B72" t="s">
        <v>612</v>
      </c>
      <c r="C72" s="97">
        <v>45872</v>
      </c>
      <c r="D72" t="s">
        <v>138</v>
      </c>
      <c r="E72" t="s">
        <v>138</v>
      </c>
      <c r="F72" s="97">
        <v>45886</v>
      </c>
      <c r="G72" t="s">
        <v>37</v>
      </c>
      <c r="H72" t="s">
        <v>610</v>
      </c>
      <c r="I72" t="s">
        <v>611</v>
      </c>
      <c r="J72" t="s">
        <v>129</v>
      </c>
      <c r="K72">
        <v>13</v>
      </c>
      <c r="L72" t="s">
        <v>606</v>
      </c>
      <c r="M72">
        <v>668556676</v>
      </c>
      <c r="N72" t="s">
        <v>610</v>
      </c>
      <c r="O72" t="s">
        <v>609</v>
      </c>
      <c r="R72">
        <v>4</v>
      </c>
      <c r="S72" t="s">
        <v>608</v>
      </c>
      <c r="T72">
        <v>69530</v>
      </c>
      <c r="U72" t="s">
        <v>607</v>
      </c>
      <c r="V72" t="s">
        <v>606</v>
      </c>
      <c r="W72">
        <v>668556676</v>
      </c>
      <c r="Y72" t="s">
        <v>605</v>
      </c>
    </row>
    <row r="73" spans="1:25" x14ac:dyDescent="0.3">
      <c r="A73" t="s">
        <v>571</v>
      </c>
      <c r="B73" t="s">
        <v>604</v>
      </c>
      <c r="C73" s="97">
        <v>45872</v>
      </c>
      <c r="D73" t="s">
        <v>138</v>
      </c>
      <c r="E73" t="s">
        <v>138</v>
      </c>
      <c r="F73" s="97">
        <v>45886</v>
      </c>
      <c r="G73" t="s">
        <v>490</v>
      </c>
      <c r="H73" t="s">
        <v>602</v>
      </c>
      <c r="I73" t="s">
        <v>603</v>
      </c>
      <c r="J73" t="s">
        <v>64</v>
      </c>
      <c r="K73">
        <v>13</v>
      </c>
      <c r="L73">
        <v>670931231</v>
      </c>
      <c r="M73">
        <v>768815435</v>
      </c>
      <c r="N73" t="s">
        <v>602</v>
      </c>
      <c r="O73" t="s">
        <v>601</v>
      </c>
      <c r="R73">
        <v>287</v>
      </c>
      <c r="S73" t="s">
        <v>600</v>
      </c>
      <c r="T73">
        <v>73190</v>
      </c>
      <c r="U73" t="s">
        <v>599</v>
      </c>
      <c r="V73">
        <v>670931231</v>
      </c>
      <c r="W73">
        <v>768815435</v>
      </c>
      <c r="Y73" t="s">
        <v>598</v>
      </c>
    </row>
    <row r="74" spans="1:25" x14ac:dyDescent="0.3">
      <c r="A74" t="s">
        <v>596</v>
      </c>
      <c r="B74" t="s">
        <v>597</v>
      </c>
      <c r="C74" s="97">
        <v>45872</v>
      </c>
      <c r="D74" t="s">
        <v>138</v>
      </c>
      <c r="E74" t="s">
        <v>138</v>
      </c>
      <c r="F74" s="97">
        <v>45886</v>
      </c>
      <c r="G74" t="s">
        <v>596</v>
      </c>
      <c r="H74" t="s">
        <v>595</v>
      </c>
      <c r="I74" t="s">
        <v>594</v>
      </c>
      <c r="J74" t="s">
        <v>129</v>
      </c>
      <c r="K74">
        <v>12</v>
      </c>
      <c r="L74">
        <v>33624190426</v>
      </c>
      <c r="M74">
        <v>33608543354</v>
      </c>
      <c r="N74" t="s">
        <v>593</v>
      </c>
      <c r="O74" t="s">
        <v>592</v>
      </c>
      <c r="P74" t="s">
        <v>591</v>
      </c>
      <c r="R74">
        <v>2</v>
      </c>
      <c r="S74" t="s">
        <v>590</v>
      </c>
      <c r="T74">
        <v>6000</v>
      </c>
      <c r="U74" t="s">
        <v>589</v>
      </c>
      <c r="V74">
        <v>33624190426</v>
      </c>
      <c r="W74">
        <v>33608543354</v>
      </c>
      <c r="Y74" t="s">
        <v>588</v>
      </c>
    </row>
    <row r="75" spans="1:25" x14ac:dyDescent="0.3">
      <c r="A75" t="s">
        <v>571</v>
      </c>
      <c r="B75" t="s">
        <v>570</v>
      </c>
      <c r="C75" s="97">
        <v>45872</v>
      </c>
      <c r="D75" t="s">
        <v>74</v>
      </c>
      <c r="E75" t="s">
        <v>74</v>
      </c>
      <c r="F75" s="97">
        <v>45879</v>
      </c>
      <c r="G75" t="s">
        <v>490</v>
      </c>
      <c r="H75" t="s">
        <v>587</v>
      </c>
      <c r="I75" t="s">
        <v>586</v>
      </c>
      <c r="J75" t="s">
        <v>129</v>
      </c>
      <c r="K75">
        <v>12</v>
      </c>
      <c r="L75" t="s">
        <v>582</v>
      </c>
      <c r="N75" t="s">
        <v>585</v>
      </c>
      <c r="O75" t="s">
        <v>584</v>
      </c>
      <c r="R75">
        <v>93</v>
      </c>
      <c r="S75" t="s">
        <v>583</v>
      </c>
      <c r="T75">
        <v>26200</v>
      </c>
      <c r="U75" t="s">
        <v>564</v>
      </c>
      <c r="V75" t="s">
        <v>582</v>
      </c>
      <c r="X75" t="s">
        <v>581</v>
      </c>
      <c r="Y75" t="s">
        <v>580</v>
      </c>
    </row>
    <row r="76" spans="1:25" x14ac:dyDescent="0.3">
      <c r="A76" t="s">
        <v>571</v>
      </c>
      <c r="B76" t="s">
        <v>570</v>
      </c>
      <c r="C76" s="97">
        <v>45872</v>
      </c>
      <c r="D76" t="s">
        <v>74</v>
      </c>
      <c r="E76" t="s">
        <v>74</v>
      </c>
      <c r="F76" s="97">
        <v>45879</v>
      </c>
      <c r="G76" t="s">
        <v>490</v>
      </c>
      <c r="H76" t="s">
        <v>579</v>
      </c>
      <c r="I76" t="s">
        <v>578</v>
      </c>
      <c r="J76" t="s">
        <v>129</v>
      </c>
      <c r="K76">
        <v>12</v>
      </c>
      <c r="L76" t="s">
        <v>574</v>
      </c>
      <c r="N76" t="s">
        <v>577</v>
      </c>
      <c r="O76" t="s">
        <v>576</v>
      </c>
      <c r="R76">
        <v>13</v>
      </c>
      <c r="S76" t="s">
        <v>575</v>
      </c>
      <c r="T76">
        <v>26200</v>
      </c>
      <c r="U76" t="s">
        <v>564</v>
      </c>
      <c r="V76" t="s">
        <v>574</v>
      </c>
      <c r="X76" t="s">
        <v>573</v>
      </c>
      <c r="Y76" t="s">
        <v>572</v>
      </c>
    </row>
    <row r="77" spans="1:25" x14ac:dyDescent="0.3">
      <c r="A77" t="s">
        <v>571</v>
      </c>
      <c r="B77" t="s">
        <v>570</v>
      </c>
      <c r="C77" s="97">
        <v>45872</v>
      </c>
      <c r="D77" t="s">
        <v>74</v>
      </c>
      <c r="E77" t="s">
        <v>74</v>
      </c>
      <c r="F77" s="97">
        <v>45879</v>
      </c>
      <c r="G77" t="s">
        <v>490</v>
      </c>
      <c r="H77" t="s">
        <v>569</v>
      </c>
      <c r="I77" t="s">
        <v>568</v>
      </c>
      <c r="J77" t="s">
        <v>129</v>
      </c>
      <c r="K77">
        <v>12</v>
      </c>
      <c r="M77" t="s">
        <v>563</v>
      </c>
      <c r="N77" t="s">
        <v>567</v>
      </c>
      <c r="O77" t="s">
        <v>221</v>
      </c>
      <c r="Q77" t="s">
        <v>566</v>
      </c>
      <c r="R77">
        <v>5</v>
      </c>
      <c r="S77" t="s">
        <v>565</v>
      </c>
      <c r="T77">
        <v>26200</v>
      </c>
      <c r="U77" t="s">
        <v>564</v>
      </c>
      <c r="W77" t="s">
        <v>563</v>
      </c>
      <c r="X77" t="s">
        <v>562</v>
      </c>
      <c r="Y77" t="s">
        <v>561</v>
      </c>
    </row>
    <row r="78" spans="1:25" x14ac:dyDescent="0.3">
      <c r="A78" t="s">
        <v>76</v>
      </c>
      <c r="B78" t="s">
        <v>99</v>
      </c>
      <c r="C78" s="97">
        <v>45872</v>
      </c>
      <c r="D78" t="s">
        <v>74</v>
      </c>
      <c r="E78" t="s">
        <v>74</v>
      </c>
      <c r="F78" s="97">
        <v>45879</v>
      </c>
      <c r="G78" t="s">
        <v>73</v>
      </c>
      <c r="H78" t="s">
        <v>560</v>
      </c>
      <c r="I78" t="s">
        <v>559</v>
      </c>
      <c r="J78" t="s">
        <v>129</v>
      </c>
      <c r="K78">
        <v>10</v>
      </c>
      <c r="L78" t="s">
        <v>558</v>
      </c>
      <c r="M78" t="s">
        <v>124</v>
      </c>
      <c r="N78" t="s">
        <v>557</v>
      </c>
      <c r="P78" t="s">
        <v>556</v>
      </c>
      <c r="S78" t="s">
        <v>555</v>
      </c>
      <c r="T78">
        <v>26340</v>
      </c>
      <c r="U78" t="s">
        <v>555</v>
      </c>
      <c r="V78" t="s">
        <v>554</v>
      </c>
    </row>
    <row r="79" spans="1:25" x14ac:dyDescent="0.3">
      <c r="A79" t="s">
        <v>76</v>
      </c>
      <c r="B79" t="s">
        <v>99</v>
      </c>
      <c r="C79" s="97">
        <v>45872</v>
      </c>
      <c r="D79" t="s">
        <v>74</v>
      </c>
      <c r="E79" t="s">
        <v>74</v>
      </c>
      <c r="F79" s="97">
        <v>45879</v>
      </c>
      <c r="G79" t="s">
        <v>73</v>
      </c>
      <c r="H79" t="s">
        <v>553</v>
      </c>
      <c r="I79" t="s">
        <v>552</v>
      </c>
      <c r="J79" t="s">
        <v>129</v>
      </c>
      <c r="K79">
        <v>10</v>
      </c>
      <c r="M79" t="s">
        <v>551</v>
      </c>
      <c r="N79" t="s">
        <v>550</v>
      </c>
      <c r="P79" t="s">
        <v>549</v>
      </c>
      <c r="Q79" t="s">
        <v>548</v>
      </c>
      <c r="R79">
        <v>13</v>
      </c>
      <c r="S79" t="s">
        <v>547</v>
      </c>
      <c r="T79">
        <v>26011</v>
      </c>
      <c r="U79" t="s">
        <v>546</v>
      </c>
      <c r="V79" t="s">
        <v>545</v>
      </c>
      <c r="W79" t="s">
        <v>544</v>
      </c>
      <c r="X79" t="s">
        <v>543</v>
      </c>
    </row>
    <row r="80" spans="1:25" x14ac:dyDescent="0.3">
      <c r="A80" t="s">
        <v>37</v>
      </c>
      <c r="B80" t="s">
        <v>65</v>
      </c>
      <c r="C80" s="97">
        <v>45872</v>
      </c>
      <c r="D80" t="s">
        <v>74</v>
      </c>
      <c r="E80" t="s">
        <v>74</v>
      </c>
      <c r="F80" s="97">
        <v>45879</v>
      </c>
      <c r="G80" t="s">
        <v>37</v>
      </c>
      <c r="H80" t="s">
        <v>542</v>
      </c>
      <c r="I80" t="s">
        <v>541</v>
      </c>
      <c r="J80" t="s">
        <v>129</v>
      </c>
      <c r="K80">
        <v>9</v>
      </c>
      <c r="L80">
        <v>760082785</v>
      </c>
      <c r="N80" t="s">
        <v>540</v>
      </c>
      <c r="O80" t="s">
        <v>539</v>
      </c>
      <c r="R80">
        <v>1</v>
      </c>
      <c r="S80" t="s">
        <v>538</v>
      </c>
      <c r="T80">
        <v>7130</v>
      </c>
      <c r="U80" t="s">
        <v>537</v>
      </c>
      <c r="V80">
        <v>760082785</v>
      </c>
      <c r="Y80" t="s">
        <v>536</v>
      </c>
    </row>
  </sheetData>
  <autoFilter ref="A1:Z80" xr:uid="{FC4B2383-FC96-4638-9C75-D2F716EA0734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FD126F5CB3443AB1587E58B3F2F7C" ma:contentTypeVersion="13" ma:contentTypeDescription="Crée un document." ma:contentTypeScope="" ma:versionID="044611037289ce39a19875c363480301">
  <xsd:schema xmlns:xsd="http://www.w3.org/2001/XMLSchema" xmlns:xs="http://www.w3.org/2001/XMLSchema" xmlns:p="http://schemas.microsoft.com/office/2006/metadata/properties" xmlns:ns3="16953567-a43b-4369-9cbe-d3c175299acd" xmlns:ns4="b4822d08-7add-40a2-b04f-2896b8a7ba98" targetNamespace="http://schemas.microsoft.com/office/2006/metadata/properties" ma:root="true" ma:fieldsID="ca88d05a6186e4a855a2853232402c0a" ns3:_="" ns4:_="">
    <xsd:import namespace="16953567-a43b-4369-9cbe-d3c175299acd"/>
    <xsd:import namespace="b4822d08-7add-40a2-b04f-2896b8a7ba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53567-a43b-4369-9cbe-d3c175299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22d08-7add-40a2-b04f-2896b8a7b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6953567-a43b-4369-9cbe-d3c175299acd" xsi:nil="true"/>
  </documentManagement>
</p:properties>
</file>

<file path=customXml/itemProps1.xml><?xml version="1.0" encoding="utf-8"?>
<ds:datastoreItem xmlns:ds="http://schemas.openxmlformats.org/officeDocument/2006/customXml" ds:itemID="{92CD6529-34C7-4F50-9939-65CAB32E30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E4509-9290-412F-ABC3-4F615375F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953567-a43b-4369-9cbe-d3c175299acd"/>
    <ds:schemaRef ds:uri="b4822d08-7add-40a2-b04f-2896b8a7b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BA5A3-0339-4816-BF33-4B6C533A1CD0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16953567-a43b-4369-9cbe-d3c175299acd"/>
    <ds:schemaRef ds:uri="b4822d08-7add-40a2-b04f-2896b8a7ba9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PLAN TRANSPORTS RETOURS 0308</vt:lpstr>
      <vt:lpstr>RETOURS 0308</vt:lpstr>
      <vt:lpstr>PLAN TRANSPORTS DEPARTS  0308</vt:lpstr>
      <vt:lpstr>DEPARTS 0308</vt:lpstr>
      <vt:lpstr>ex-DEPARTS 0308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LABOSSE - Vacances Classes</dc:creator>
  <cp:lastModifiedBy>Jean Luc</cp:lastModifiedBy>
  <dcterms:created xsi:type="dcterms:W3CDTF">2025-07-17T12:54:08Z</dcterms:created>
  <dcterms:modified xsi:type="dcterms:W3CDTF">2025-07-28T08:57:54Z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0x0101003CBFD126F5CB3443AB1587E58B3F2F7C</vt:lpwstr>
  </property>
</Properties>
</file>